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'v1bvyumsqh02d2hwuje5xik5uk'!$M$20:$N$20</definedName>
    <definedName name="eaho2ejrtdbq5dbiou1fruoidk">'v1bvyumsqh02d2hwuje5xik5uk'!$B$15</definedName>
    <definedName name="frupzostrx2engzlq5coj1izgc">'v1bvyumsqh02d2hwuje5xik5uk'!$C$21:$C$278</definedName>
    <definedName name="hxw0shfsad1bl0w3rcqndiwdqc">'v1bvyumsqh02d2hwuje5xik5uk'!$D$20:$K$20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'v1bvyumsqh02d2hwuje5xik5uk'!$L$21:$L$278</definedName>
    <definedName name="qunp1nijp1aaxbgswizf0lz200">'v1bvyumsqh02d2hwuje5xik5uk'!$B$2</definedName>
    <definedName name="rcn525ywmx4pde1kn3aevp0dfk">'v1bvyumsqh02d2hwuje5xik5uk'!$L$20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'v1bvyumsqh02d2hwuje5xik5uk'!$D$21:$K$21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'Лист1'!$A$1:$J$288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<sst xmlns="http://schemas.openxmlformats.org/spreadsheetml/2006/main" count="1909" uniqueCount="486">
  <si>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</si>
  <si>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</si>
  <si>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</si>
  <si>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</si>
  <si>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</si>
  <si>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</si>
  <si>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</si>
  <si>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</si>
  <si>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</si>
  <si>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</si>
  <si>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</si>
  <si>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</si>
  <si>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</si>
  <si>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</si>
  <si>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Распределение</t>
  </si>
  <si>
    <t>Целевая статья</t>
  </si>
  <si>
    <t>2</t>
  </si>
  <si>
    <t>3</t>
  </si>
  <si>
    <t>4</t>
  </si>
  <si>
    <t>EXPR_23</t>
  </si>
  <si>
    <t>{9DBC804C-55CB-409D-B0A4-A269A1D33DB1}</t>
  </si>
  <si>
    <t>EXPR_24</t>
  </si>
  <si>
    <t>{04B58246-C843-4157-88F5-32ACF68226B6}</t>
  </si>
  <si>
    <t>5</t>
  </si>
  <si>
    <t>6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</si>
  <si>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</si>
  <si>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</si>
  <si>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</si>
  <si>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</si>
  <si>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</si>
  <si>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</si>
  <si>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{78D46275-9A36-4216-A048-50BEE77DBB5B}</t>
  </si>
  <si>
    <t>4561</t>
  </si>
  <si>
    <t>1970=-1,1968=-1</t>
  </si>
  <si>
    <t>0000000000</t>
  </si>
  <si>
    <t/>
  </si>
  <si>
    <t>000</t>
  </si>
  <si>
    <t>Всего расходов</t>
  </si>
  <si>
    <t>0100000000</t>
  </si>
  <si>
    <t>Муниципальная программа Тужинского муниципального района "Развитие образования"</t>
  </si>
  <si>
    <t>0100016000</t>
  </si>
  <si>
    <t>Финансовое обеспечение расходных обязательств публично-правовых образований, возникающих при выполнеии ими переданных государственных полномочий Кировской области</t>
  </si>
  <si>
    <t>0100016140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</si>
  <si>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 1 статьи 15 Закона Кировской области "Об образовании в Кировской области"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</si>
  <si>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</si>
  <si>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</si>
  <si>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</si>
  <si>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нужд</t>
  </si>
  <si>
    <t>600</t>
  </si>
  <si>
    <t>Предоставление субсидий бюджетным, автономным учреждениям и иным некоммерческим организациям</t>
  </si>
  <si>
    <t>0100016130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</si>
  <si>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</si>
  <si>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300</t>
  </si>
  <si>
    <t>Социальное обеспечение и иные выплаты населени</t>
  </si>
  <si>
    <t>0100016080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</si>
  <si>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ежемесчного вознаграждения, причитающегося приемным родителям</t>
  </si>
  <si>
    <t>0100016090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</si>
  <si>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 без попечения родителей, детей, попавших в сложную жизненную ситуацию"</t>
  </si>
  <si>
    <t>0100016094</t>
  </si>
  <si>
    <t>Расходы по администрированию</t>
  </si>
  <si>
    <t>0100017000</t>
  </si>
  <si>
    <t>Иные межбюджетные трансферты из областного бюджета</t>
  </si>
  <si>
    <t>0100017140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</si>
  <si>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</si>
  <si>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0100017010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</si>
  <si>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</si>
  <si>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0100002000</t>
  </si>
  <si>
    <t>Финансовое обеспечение деятельности государственных (муниципальных) учреждений</t>
  </si>
  <si>
    <t>0100002100</t>
  </si>
  <si>
    <t>Детские дошкольные учреждения</t>
  </si>
  <si>
    <t>010000210А</t>
  </si>
  <si>
    <t>Средства областного бюджета за счет субсидии на выравнивание</t>
  </si>
  <si>
    <t>010000210Б</t>
  </si>
  <si>
    <t>Средства местного бюджета на софинансирование расходов</t>
  </si>
  <si>
    <t>010000210В</t>
  </si>
  <si>
    <t>800</t>
  </si>
  <si>
    <t>Иные бюджетные ассигнования</t>
  </si>
  <si>
    <t>0100002150</t>
  </si>
  <si>
    <t>Школы-детские сады, школы начальные, неполные средние и средние</t>
  </si>
  <si>
    <t>010000215А</t>
  </si>
  <si>
    <t>010000215Б</t>
  </si>
  <si>
    <t>Средства местного бюджета на  софинансирование расходов</t>
  </si>
  <si>
    <t>010000215В</t>
  </si>
  <si>
    <t>Средства местного бюджета</t>
  </si>
  <si>
    <t>0100002190</t>
  </si>
  <si>
    <t>Организация дополнительного образования</t>
  </si>
  <si>
    <t>010000219А</t>
  </si>
  <si>
    <t>010000219Б</t>
  </si>
  <si>
    <t>010000219В</t>
  </si>
  <si>
    <t>0100002220</t>
  </si>
  <si>
    <t>Обеспечение деятельности учреждений</t>
  </si>
  <si>
    <t>010000222А</t>
  </si>
  <si>
    <t>010000222Б</t>
  </si>
  <si>
    <t>010000222В</t>
  </si>
  <si>
    <t>0100015000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</si>
  <si>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</si>
  <si>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0100015060</t>
  </si>
  <si>
    <t>Оплата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 пребыванием</t>
  </si>
  <si>
    <t>0100003000</t>
  </si>
  <si>
    <t>Расходы за счет доходов, полученных от платных услуг и иной приносящей доход деятельности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</si>
  <si>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</t>
  </si>
  <si>
    <t>Приобретение (строительство) жилого помещения</t>
  </si>
  <si>
    <t>400</t>
  </si>
  <si>
    <t>Капитальные вложения в объекты недвижимого имущества государственной (муниципальной) собственности</t>
  </si>
  <si>
    <t>01000S5060</t>
  </si>
  <si>
    <t>Оплата стоимости питания детей в оздоровительных учреждениях с дневным пребыванием детей</t>
  </si>
  <si>
    <t>0500000000</t>
  </si>
  <si>
    <t>Муниципальная программа Тужинского муниципального района "Управление муниципальными финансами и регулирование межбюджетных отношений"</t>
  </si>
  <si>
    <t>0500016000</t>
  </si>
  <si>
    <t>Финансовое обеспечение расходных обязательств публично-правовых образований, возникающих при выполнении ими переданных государственнх полномочий Кировской области</t>
  </si>
  <si>
    <t>0500016050</t>
  </si>
  <si>
    <t>Создание и деятельность в муниципальных образованиях административной (ых) комиссии (ий)</t>
  </si>
  <si>
    <t>500</t>
  </si>
  <si>
    <t>Межбюджетные трансферты</t>
  </si>
  <si>
    <t>0500051180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</si>
  <si>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</si>
  <si>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0500006000</t>
  </si>
  <si>
    <t>Обслуживание муниципального долга</t>
  </si>
  <si>
    <t>700</t>
  </si>
  <si>
    <t>Обслуживание государственного долга Российской Федерации</t>
  </si>
  <si>
    <t>0500015000</t>
  </si>
  <si>
    <t>0500015170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</si>
  <si>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</si>
  <si>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0500014000</t>
  </si>
  <si>
    <t>Выравнивание бюджетной обеспеченности</t>
  </si>
  <si>
    <t>0500014030</t>
  </si>
  <si>
    <t>Выравнивание обеспеченности муниципальных образований по реализации ими их отдельных расходных обязательств</t>
  </si>
  <si>
    <t>0500014100</t>
  </si>
  <si>
    <t>Поддержка мер по обеспечению сбалансированности бюджетов</t>
  </si>
  <si>
    <t>0500088000</t>
  </si>
  <si>
    <t>Условно утверждаемые расходы</t>
  </si>
  <si>
    <t>0200000000</t>
  </si>
  <si>
    <t>Муниципальная программа Тужинского муниципального района "Развитие местного самоуправления"</t>
  </si>
  <si>
    <t>0200016000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</si>
  <si>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</si>
  <si>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0200016040</t>
  </si>
  <si>
    <t>Осуществление деятельности по опеке и попечительству</t>
  </si>
  <si>
    <t>0200016050</t>
  </si>
  <si>
    <t>0200016060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</si>
  <si>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 несовершеннолетних, включая административную юрисдикцию</t>
  </si>
  <si>
    <t>0200008000</t>
  </si>
  <si>
    <t>Доплаты к пенсиям, дополнительное пенсионное обеспечение</t>
  </si>
  <si>
    <t>0200008040</t>
  </si>
  <si>
    <t>Пенсия за выслугу лет государственым и муниципальным гражданским служащим</t>
  </si>
  <si>
    <t>0200002000</t>
  </si>
  <si>
    <t>0200002220</t>
  </si>
  <si>
    <t>020000222А</t>
  </si>
  <si>
    <t>020000222Б</t>
  </si>
  <si>
    <t>0200001000</t>
  </si>
  <si>
    <t>Руководство и управление в сфере установленных функций органов местного самоуправления</t>
  </si>
  <si>
    <t>0200001030</t>
  </si>
  <si>
    <t>Центральный аппарат</t>
  </si>
  <si>
    <t>020000103А</t>
  </si>
  <si>
    <t>020000103Б</t>
  </si>
  <si>
    <t>020000103В</t>
  </si>
  <si>
    <t>0300000000</t>
  </si>
  <si>
    <t>Муниципальная программа Тужинского муниципального района "Развитие культуры"</t>
  </si>
  <si>
    <t>0300016000</t>
  </si>
  <si>
    <t>0300016120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</si>
  <si>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 коммунальных услуг в виде ежемесячной денежной выплаты</t>
  </si>
  <si>
    <t>0300002000</t>
  </si>
  <si>
    <t>0300002240</t>
  </si>
  <si>
    <t>Дворцы, дома и другие учреждения культуры</t>
  </si>
  <si>
    <t>030000224А</t>
  </si>
  <si>
    <t>030000224Б</t>
  </si>
  <si>
    <t>030000224В</t>
  </si>
  <si>
    <t>0300002250</t>
  </si>
  <si>
    <t>Музеи</t>
  </si>
  <si>
    <t>030000225А</t>
  </si>
  <si>
    <t>030000225Б</t>
  </si>
  <si>
    <t>030000225В</t>
  </si>
  <si>
    <t>0300002260</t>
  </si>
  <si>
    <t>Библиотеки</t>
  </si>
  <si>
    <t>030000226А</t>
  </si>
  <si>
    <t>030000226Б</t>
  </si>
  <si>
    <t>030000226В</t>
  </si>
  <si>
    <t>0300002220</t>
  </si>
  <si>
    <t>030000222А</t>
  </si>
  <si>
    <t>030000222Б</t>
  </si>
  <si>
    <t>030000222В</t>
  </si>
  <si>
    <t>0300002190</t>
  </si>
  <si>
    <t>030000219А</t>
  </si>
  <si>
    <t>030000219Б</t>
  </si>
  <si>
    <t>030000219В</t>
  </si>
  <si>
    <t>0300003000</t>
  </si>
  <si>
    <t>Расходы за счет доходов, полученных от платных услуг и иной приносщей доход деятельности</t>
  </si>
  <si>
    <t>03000S5170</t>
  </si>
  <si>
    <t>03000S5172</t>
  </si>
  <si>
    <t>Капитальный ремонт фасада Тужинского РКДЦ и благоустройство прилегающей территории пгт Тужа Кировская область</t>
  </si>
  <si>
    <t>0400000000</t>
  </si>
  <si>
    <t>Муниципальная программа Тужинского муниципального района "Обеспечение безопасности и жизнедеятельности населения"</t>
  </si>
  <si>
    <t>0400007000</t>
  </si>
  <si>
    <t>Резервные фонды</t>
  </si>
  <si>
    <t>0400007030</t>
  </si>
  <si>
    <t>Резервные фонды местных администраций</t>
  </si>
  <si>
    <t>0400004000</t>
  </si>
  <si>
    <t>Мероприятия в установленной сфере деятельности</t>
  </si>
  <si>
    <t>0400004010</t>
  </si>
  <si>
    <t>Содержание единой диспетчерской службы Тужинского района</t>
  </si>
  <si>
    <t>040000401В</t>
  </si>
  <si>
    <t>040000401Б</t>
  </si>
  <si>
    <t>040000401А</t>
  </si>
  <si>
    <t>0400004030</t>
  </si>
  <si>
    <t>Мероприятия в области национальной безопасности и правоохранительной деятельности</t>
  </si>
  <si>
    <t>0400013000</t>
  </si>
  <si>
    <t>Другие общегосударственные вопросы</t>
  </si>
  <si>
    <t>0400013010</t>
  </si>
  <si>
    <t>Муниципальный фонд материально-технических ресурсов для предотвращения и ликвидации аварийных ситуаций на объектах жизнеобеспечения района</t>
  </si>
  <si>
    <t>0600000000</t>
  </si>
  <si>
    <t>Муниципальная программа Тужинского муниципального района "Развитие агропромышленного комплекса"</t>
  </si>
  <si>
    <t>06000R5440</t>
  </si>
  <si>
    <t>Возмещение части процентной ставки по инвестиционным кредитам (займам) в агропромышленном комплексе</t>
  </si>
  <si>
    <t>06000R5430</t>
  </si>
  <si>
    <t>Оказание содействия достижению целевых показателей реализации региональных программ развития агропромышленного комплекса</t>
  </si>
  <si>
    <t>0600016000</t>
  </si>
  <si>
    <t>0600016160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</si>
  <si>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</si>
  <si>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0600016070</t>
  </si>
  <si>
    <t>Защита населения от болезней, общих для человека и животных, в части организации и содержания  скотомогильников (биотермических  ям), ликвидации закрытых скотомогильников на территории муниципальных районов и городских округов в соответствии с требованиями действующего ветеринарного законодательства Российской Федерации и Кировской бласти</t>
  </si>
  <si>
    <t>0600016020</t>
  </si>
  <si>
    <t>Поддержка сельскохозяйственного производства, за исключением реализации мероприятий, предусмотренных федеральными  государственными программами</t>
  </si>
  <si>
    <t>0700000000</t>
  </si>
  <si>
    <t>Муниципальная программа Тужинского муниципального района "Охрана окружающей среды и экологическое воспитание"</t>
  </si>
  <si>
    <t>0700004000</t>
  </si>
  <si>
    <t>0700004050</t>
  </si>
  <si>
    <t>Природоохранные мероприятия</t>
  </si>
  <si>
    <t>0800000000</t>
  </si>
  <si>
    <t>Муниципальная программа Тужинского муниципального района "Развитие архивного дела"</t>
  </si>
  <si>
    <t>0800016000</t>
  </si>
  <si>
    <t>0800016010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</si>
  <si>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</si>
  <si>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0800002000</t>
  </si>
  <si>
    <t>0800002040</t>
  </si>
  <si>
    <t>Учреждения, оказывающие услуги в сфере архивного дела</t>
  </si>
  <si>
    <t>0900000000</t>
  </si>
  <si>
    <t>Муниципальная программа Тужинского муниципального района "Программа управления муниципальным имуществом"</t>
  </si>
  <si>
    <t>0900004000</t>
  </si>
  <si>
    <t>0900004020</t>
  </si>
  <si>
    <t>Управление муниципальной собственностью</t>
  </si>
  <si>
    <t>1000000000</t>
  </si>
  <si>
    <t>Муниципальная программа Тужинского муниципального района "Развитие транспортной инфраструктуры"</t>
  </si>
  <si>
    <t>1000004000</t>
  </si>
  <si>
    <t>1000004300</t>
  </si>
  <si>
    <t>Мероприятия в сфере дорожной деятельности</t>
  </si>
  <si>
    <t>1000004310</t>
  </si>
  <si>
    <t>Поддержка автомобильного транспорта</t>
  </si>
  <si>
    <t>1000015000</t>
  </si>
  <si>
    <t>1000015080</t>
  </si>
  <si>
    <t>Осуществление  дорожной деятельности в отношении автомобильных дорог общего пользования местного значения</t>
  </si>
  <si>
    <t>10000S5080</t>
  </si>
  <si>
    <t>Осуществление дорожной деятельности в отношении автомобильных дорог общего пользования местного значения</t>
  </si>
  <si>
    <t>1100000000</t>
  </si>
  <si>
    <t>Муниципальная программа Тужинского муниципального района "Поддержка и развитие малого и среднего предпринимательства"</t>
  </si>
  <si>
    <t>1100004000</t>
  </si>
  <si>
    <t>1100004350</t>
  </si>
  <si>
    <t>Мероприятия по развитию малого и среднего предпринимательства</t>
  </si>
  <si>
    <t>1200000000</t>
  </si>
  <si>
    <t>Муниципальная программа Тужинского муниципального района "Повышение эффективности реализации молодежной политики"</t>
  </si>
  <si>
    <t>1200004000</t>
  </si>
  <si>
    <t>1200004140</t>
  </si>
  <si>
    <t>Мероприятия в сфере молодежной политики</t>
  </si>
  <si>
    <t>1200004142</t>
  </si>
  <si>
    <t>Прочие мероприятия в области молодежной политиик</t>
  </si>
  <si>
    <t>1200004141</t>
  </si>
  <si>
    <t>Гражданско-патриотическое и военно-патриотическое воспитание молодежи</t>
  </si>
  <si>
    <t>1300000000</t>
  </si>
  <si>
    <t>Муниципальная программа Тужинского муниципального района "Развитие физической культуры и спорта"</t>
  </si>
  <si>
    <t>1300004000</t>
  </si>
  <si>
    <t>1300004110</t>
  </si>
  <si>
    <t>Мероприятия в области физической культуры и спорта</t>
  </si>
  <si>
    <t>1500000000</t>
  </si>
  <si>
    <t>Муниципальная программа Тужинского муниципального района "Комплексная программа модернизации и реформирования жилищно-коммунального хозяйства"</t>
  </si>
  <si>
    <t>1500004000</t>
  </si>
  <si>
    <t>1500004200</t>
  </si>
  <si>
    <t>Общегосударственные мероприятия</t>
  </si>
  <si>
    <t>1500004210</t>
  </si>
  <si>
    <t>Ремонт котельных установок и теплотрасс  муниципальных учреждений</t>
  </si>
  <si>
    <t>1600000000</t>
  </si>
  <si>
    <t>Муниципальная программа Тужинского муниципального района "Энергосбережение и повышение энергетической эффективности"</t>
  </si>
  <si>
    <t>1600004000</t>
  </si>
  <si>
    <t>1600004200</t>
  </si>
  <si>
    <t>5200000000</t>
  </si>
  <si>
    <t>Обеспечение деятельности органов местного самоуправления</t>
  </si>
  <si>
    <t>5200001000</t>
  </si>
  <si>
    <t>5200001010</t>
  </si>
  <si>
    <t>Глава муниципального образования</t>
  </si>
  <si>
    <t>520000101А</t>
  </si>
  <si>
    <t>520000101Б</t>
  </si>
  <si>
    <t>5200001030</t>
  </si>
  <si>
    <t>520000103А</t>
  </si>
  <si>
    <t>520000103Б</t>
  </si>
  <si>
    <t>520000103В</t>
  </si>
  <si>
    <t>ZJ</t>
  </si>
  <si>
    <t>ZJR</t>
  </si>
  <si>
    <t>ZJRZW</t>
  </si>
  <si>
    <t>S</t>
  </si>
  <si>
    <t>T</t>
  </si>
  <si>
    <t>X</t>
  </si>
  <si>
    <t>ZJRZX</t>
  </si>
  <si>
    <t>U</t>
  </si>
  <si>
    <t>ZJRZY</t>
  </si>
  <si>
    <t>ZJRZZ</t>
  </si>
  <si>
    <t>ZJRZZZZ</t>
  </si>
  <si>
    <t>ZJS</t>
  </si>
  <si>
    <t>ZJSZY</t>
  </si>
  <si>
    <t>ZJSZZ</t>
  </si>
  <si>
    <t>ZJT</t>
  </si>
  <si>
    <t>ZJTZW</t>
  </si>
  <si>
    <t>ZJTZWZX</t>
  </si>
  <si>
    <t>ZJTZWZY</t>
  </si>
  <si>
    <t>ZJTZWZZ</t>
  </si>
  <si>
    <t>Z</t>
  </si>
  <si>
    <t>ZJTZX</t>
  </si>
  <si>
    <t>ZJTZXZX</t>
  </si>
  <si>
    <t>ZJTZXZY</t>
  </si>
  <si>
    <t>ZJTZXZZ</t>
  </si>
  <si>
    <t>ZJTZY</t>
  </si>
  <si>
    <t>ZJTZYZX</t>
  </si>
  <si>
    <t>ZJTZYZY</t>
  </si>
  <si>
    <t>ZJTZYZZ</t>
  </si>
  <si>
    <t>ZJTZZ</t>
  </si>
  <si>
    <t>ZJTZZZX</t>
  </si>
  <si>
    <t>ZJTZZZY</t>
  </si>
  <si>
    <t>ZJTZZZZ</t>
  </si>
  <si>
    <t>ZJV</t>
  </si>
  <si>
    <t>ZJVZZ</t>
  </si>
  <si>
    <t>ZJW</t>
  </si>
  <si>
    <t>ZJY</t>
  </si>
  <si>
    <t>ZJYZZ</t>
  </si>
  <si>
    <t>V</t>
  </si>
  <si>
    <t>ZJZ</t>
  </si>
  <si>
    <t>ZK</t>
  </si>
  <si>
    <t>ZKU</t>
  </si>
  <si>
    <t>ZKUZZ</t>
  </si>
  <si>
    <t>W</t>
  </si>
  <si>
    <t>ZKV</t>
  </si>
  <si>
    <t>ZKW</t>
  </si>
  <si>
    <t>Y</t>
  </si>
  <si>
    <t>ZKX</t>
  </si>
  <si>
    <t>ZKXZZ</t>
  </si>
  <si>
    <t>ZKY</t>
  </si>
  <si>
    <t>ZKYZY</t>
  </si>
  <si>
    <t>ZKYZZ</t>
  </si>
  <si>
    <t>ZKZ</t>
  </si>
  <si>
    <t>ZL</t>
  </si>
  <si>
    <t>ZLU</t>
  </si>
  <si>
    <t>ZLUZW</t>
  </si>
  <si>
    <t>ZLUZX</t>
  </si>
  <si>
    <t>ZLUZY</t>
  </si>
  <si>
    <t>ZLV</t>
  </si>
  <si>
    <t>ZLVZZ</t>
  </si>
  <si>
    <t>ZLY</t>
  </si>
  <si>
    <t>ZLYZZ</t>
  </si>
  <si>
    <t>ZLYZZZY</t>
  </si>
  <si>
    <t>ZLYZZZZ</t>
  </si>
  <si>
    <t>ZLZ</t>
  </si>
  <si>
    <t>ZLZZY</t>
  </si>
  <si>
    <t>ZLZZYZX</t>
  </si>
  <si>
    <t>ZLZZYZY</t>
  </si>
  <si>
    <t>ZLZZYZZ</t>
  </si>
  <si>
    <t>ZM</t>
  </si>
  <si>
    <t>ZMS</t>
  </si>
  <si>
    <t>ZMSZZ</t>
  </si>
  <si>
    <t>ZMT</t>
  </si>
  <si>
    <t>ZMTZV</t>
  </si>
  <si>
    <t>ZMTZVZX</t>
  </si>
  <si>
    <t>ZMTZVZY</t>
  </si>
  <si>
    <t>ZMTZVZZ</t>
  </si>
  <si>
    <t>ZMTZW</t>
  </si>
  <si>
    <t>ZMTZWZX</t>
  </si>
  <si>
    <t>ZMTZWZY</t>
  </si>
  <si>
    <t>ZMTZWZZ</t>
  </si>
  <si>
    <t>ZMTZX</t>
  </si>
  <si>
    <t>ZMTZXZX</t>
  </si>
  <si>
    <t>ZMTZXZY</t>
  </si>
  <si>
    <t>ZMTZXZZ</t>
  </si>
  <si>
    <t>ZMTZY</t>
  </si>
  <si>
    <t>ZMTZYZX</t>
  </si>
  <si>
    <t>ZMTZYZY</t>
  </si>
  <si>
    <t>ZMTZYZZ</t>
  </si>
  <si>
    <t>ZMTZZ</t>
  </si>
  <si>
    <t>ZMTZZZX</t>
  </si>
  <si>
    <t>ZMTZZZY</t>
  </si>
  <si>
    <t>ZMTZZZZ</t>
  </si>
  <si>
    <t>ZMV</t>
  </si>
  <si>
    <t>ZMY</t>
  </si>
  <si>
    <t>ZMYZZ</t>
  </si>
  <si>
    <t>ZN</t>
  </si>
  <si>
    <t>ZNW</t>
  </si>
  <si>
    <t>ZNWZZ</t>
  </si>
  <si>
    <t>ZNX</t>
  </si>
  <si>
    <t>ZNXZV</t>
  </si>
  <si>
    <t>ZNXZVZX</t>
  </si>
  <si>
    <t>ZNXZVZY</t>
  </si>
  <si>
    <t>ZNXZVZZ</t>
  </si>
  <si>
    <t>ZNXZW</t>
  </si>
  <si>
    <t>ZNY</t>
  </si>
  <si>
    <t>ZNYZZ</t>
  </si>
  <si>
    <t>ZO</t>
  </si>
  <si>
    <t>ZOG</t>
  </si>
  <si>
    <t>ZOH</t>
  </si>
  <si>
    <t>ZOI</t>
  </si>
  <si>
    <t>ZOS</t>
  </si>
  <si>
    <t>ZOSZX</t>
  </si>
  <si>
    <t>ZOSZY</t>
  </si>
  <si>
    <t>ZOSZZ</t>
  </si>
  <si>
    <t>ZP</t>
  </si>
  <si>
    <t>ZPZ</t>
  </si>
  <si>
    <t>ZPZZZ</t>
  </si>
  <si>
    <t>ZQ</t>
  </si>
  <si>
    <t>ZQY</t>
  </si>
  <si>
    <t>ZQYZZ</t>
  </si>
  <si>
    <t>ZQZ</t>
  </si>
  <si>
    <t>ZQZZZ</t>
  </si>
  <si>
    <t>ZR</t>
  </si>
  <si>
    <t>ZRZ</t>
  </si>
  <si>
    <t>ZRZZZ</t>
  </si>
  <si>
    <t>ZS</t>
  </si>
  <si>
    <t>ZSX</t>
  </si>
  <si>
    <t>ZSXZZ</t>
  </si>
  <si>
    <t>ZSXZZZY</t>
  </si>
  <si>
    <t>ZSY</t>
  </si>
  <si>
    <t>ZSYZZ</t>
  </si>
  <si>
    <t>ZSZ</t>
  </si>
  <si>
    <t>ZT</t>
  </si>
  <si>
    <t>ZTZ</t>
  </si>
  <si>
    <t>ZTZZZ</t>
  </si>
  <si>
    <t>ZU</t>
  </si>
  <si>
    <t>ZUZ</t>
  </si>
  <si>
    <t>ZUZZZ</t>
  </si>
  <si>
    <t>ZUZZZZY</t>
  </si>
  <si>
    <t>ZUZZZZZ</t>
  </si>
  <si>
    <t>ZV</t>
  </si>
  <si>
    <t>ZVY</t>
  </si>
  <si>
    <t>ZVYZW</t>
  </si>
  <si>
    <t>ZX</t>
  </si>
  <si>
    <t>ZXZ</t>
  </si>
  <si>
    <t>ZXZZZ</t>
  </si>
  <si>
    <t>ZXZZZZZ</t>
  </si>
  <si>
    <t>ZY</t>
  </si>
  <si>
    <t>ZYZ</t>
  </si>
  <si>
    <t>ZYZZZ</t>
  </si>
  <si>
    <t>ZZ</t>
  </si>
  <si>
    <t>ZZV</t>
  </si>
  <si>
    <t>ZZVZX</t>
  </si>
  <si>
    <t>ZZVZXZY</t>
  </si>
  <si>
    <t>ZZVZXZZ</t>
  </si>
  <si>
    <t>ZZVZZ</t>
  </si>
  <si>
    <t>ZZVZZZX</t>
  </si>
  <si>
    <t>ZZVZZZY</t>
  </si>
  <si>
    <t>ZZVZZZZ</t>
  </si>
  <si>
    <t>ЦС_МР Код</t>
  </si>
  <si>
    <t>ЦС_МР Описание</t>
  </si>
  <si>
    <t>ВР_МР Код</t>
  </si>
  <si>
    <t>ВР_МР Описание</t>
  </si>
  <si>
    <t>Сумма всего (тыс.рублей) 2017 год</t>
  </si>
  <si>
    <t>Сумма всего (тыс.рублей) 2018 год</t>
  </si>
  <si>
    <t>Формула
Сумма всего (тыс.рублей) 2017 год</t>
  </si>
  <si>
    <t>Формула
Сумма всего (тыс.рублей) 2018 год</t>
  </si>
  <si>
    <t>Приложение № 10</t>
  </si>
  <si>
    <t>бюджетных ассигнований по целевым статьям (муниципальным программам Тужинского района и непрограммным направлениям деятельности), группам видов расходов классификации расходов бюджетов на 2017 год</t>
  </si>
  <si>
    <t xml:space="preserve"> Вид расхода</t>
  </si>
  <si>
    <t>Сумма (тыс.рублей)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</si>
  <si>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 1 статьи 15 Закона Кировской области "Об образовании в Кировской области"</t>
  </si>
  <si>
    <t>0400004180</t>
  </si>
  <si>
    <t>Мероприятия по безопасности дорожного движения, участие в областном конкурсе "Безопасное колесо"</t>
  </si>
  <si>
    <t>Трудоустройство несовершеннолетних</t>
  </si>
  <si>
    <t>0400004060</t>
  </si>
  <si>
    <t>06000R5434</t>
  </si>
  <si>
    <t>За счет средств федерального бюджета</t>
  </si>
  <si>
    <t>06000R5435</t>
  </si>
  <si>
    <t>За счет средств областного бюджета</t>
  </si>
  <si>
    <t>06000R5445</t>
  </si>
  <si>
    <t xml:space="preserve">от 12.12.2016  № 6/39                        </t>
  </si>
  <si>
    <t>Расчет и предоставление дотаций бюджетам поселений</t>
  </si>
  <si>
    <t>0500016030</t>
  </si>
  <si>
    <t>Изменения (+,-)</t>
  </si>
  <si>
    <t>01000N0820</t>
  </si>
  <si>
    <t>Приложение № 3</t>
  </si>
  <si>
    <t>к решению Тужинской районной Думы</t>
  </si>
  <si>
    <t>01000R0820</t>
  </si>
  <si>
    <t>01000R0821</t>
  </si>
  <si>
    <t xml:space="preserve">от 24.03.2017  № 9/62                      </t>
  </si>
  <si>
    <t>% исполнения</t>
  </si>
  <si>
    <t>Факт  (тыс. руб.)</t>
  </si>
  <si>
    <t>Пособия, компенсации и иные социальные выплаты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</si>
</sst>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  <numFmt numFmtId="167" formatCode="0.0000"/>
    <numFmt numFmtId="16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53" applyNumberFormat="1" applyFont="1" applyAlignment="1">
      <alignment horizontal="center" vertical="top" wrapText="1"/>
      <protection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4" fillId="0" borderId="0" xfId="53" applyNumberFormat="1" applyFont="1" applyAlignment="1">
      <alignment horizontal="center" vertical="top" wrapText="1"/>
      <protection/>
    </xf>
    <xf numFmtId="11" fontId="7" fillId="0" borderId="0" xfId="0" applyNumberFormat="1" applyFont="1" applyAlignment="1" quotePrefix="1">
      <alignment wrapText="1"/>
    </xf>
    <xf numFmtId="11" fontId="6" fillId="0" borderId="0" xfId="0" applyNumberFormat="1" applyFont="1" applyAlignment="1" quotePrefix="1">
      <alignment wrapText="1"/>
    </xf>
    <xf numFmtId="49" fontId="41" fillId="0" borderId="0" xfId="0" applyNumberFormat="1" applyFont="1" applyAlignment="1">
      <alignment horizontal="center" vertical="top"/>
    </xf>
    <xf numFmtId="49" fontId="9" fillId="0" borderId="11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11" fontId="8" fillId="0" borderId="11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165" fontId="9" fillId="0" borderId="11" xfId="0" applyNumberFormat="1" applyFont="1" applyBorder="1" applyAlignment="1">
      <alignment horizontal="right" vertical="top" wrapText="1"/>
    </xf>
    <xf numFmtId="165" fontId="5" fillId="0" borderId="11" xfId="0" applyNumberFormat="1" applyFont="1" applyBorder="1" applyAlignment="1">
      <alignment horizontal="right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165" fontId="5" fillId="33" borderId="11" xfId="0" applyNumberFormat="1" applyFont="1" applyFill="1" applyBorder="1" applyAlignment="1">
      <alignment horizontal="right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50" fillId="0" borderId="1" xfId="33" applyNumberFormat="1" applyFont="1" applyAlignment="1" applyProtection="1">
      <alignment vertical="top" wrapText="1"/>
      <protection/>
    </xf>
    <xf numFmtId="49" fontId="10" fillId="0" borderId="11" xfId="0" applyNumberFormat="1" applyFont="1" applyBorder="1" applyAlignment="1">
      <alignment horizontal="center"/>
    </xf>
    <xf numFmtId="11" fontId="10" fillId="33" borderId="11" xfId="0" applyNumberFormat="1" applyFont="1" applyFill="1" applyBorder="1" applyAlignment="1">
      <alignment horizontal="left" wrapText="1"/>
    </xf>
    <xf numFmtId="11" fontId="51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166" fontId="9" fillId="0" borderId="11" xfId="0" applyNumberFormat="1" applyFont="1" applyBorder="1" applyAlignment="1">
      <alignment horizontal="center" vertical="top" wrapText="1"/>
    </xf>
    <xf numFmtId="166" fontId="5" fillId="0" borderId="11" xfId="0" applyNumberFormat="1" applyFont="1" applyBorder="1" applyAlignment="1">
      <alignment horizontal="center" vertical="top" wrapText="1"/>
    </xf>
    <xf numFmtId="11" fontId="10" fillId="0" borderId="11" xfId="0" applyNumberFormat="1" applyFont="1" applyBorder="1" applyAlignment="1">
      <alignment horizontal="left" wrapText="1"/>
    </xf>
    <xf numFmtId="166" fontId="5" fillId="0" borderId="11" xfId="0" applyNumberFormat="1" applyFont="1" applyBorder="1" applyAlignment="1">
      <alignment horizontal="center" vertical="top" wrapText="1"/>
    </xf>
    <xf numFmtId="166" fontId="5" fillId="0" borderId="11" xfId="0" applyNumberFormat="1" applyFont="1" applyBorder="1" applyAlignment="1">
      <alignment horizontal="right" vertical="top" wrapText="1"/>
    </xf>
    <xf numFmtId="11" fontId="51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49" fontId="4" fillId="0" borderId="0" xfId="53" applyNumberFormat="1" applyFont="1" applyAlignment="1">
      <alignment horizontal="center"/>
      <protection/>
    </xf>
    <xf numFmtId="49" fontId="4" fillId="0" borderId="0" xfId="53" applyNumberFormat="1" applyFont="1" applyAlignment="1">
      <alignment horizontal="center" wrapText="1"/>
      <protection/>
    </xf>
    <xf numFmtId="0" fontId="52" fillId="0" borderId="11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11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166" fontId="54" fillId="0" borderId="11" xfId="0" applyNumberFormat="1" applyFont="1" applyBorder="1" applyAlignment="1">
      <alignment horizontal="center" vertical="top"/>
    </xf>
    <xf numFmtId="166" fontId="55" fillId="0" borderId="11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290"/>
  <sheetViews>
    <sheetView tabSelected="1" view="pageBreakPreview" zoomScaleSheetLayoutView="100" zoomScalePageLayoutView="0" workbookViewId="0" topLeftCell="C1">
      <selection activeCell="J16" sqref="J16"/>
    </sheetView>
  </sheetViews>
  <sheetFormatPr defaultColWidth="9.140625" defaultRowHeight="15"/>
  <cols>
    <col min="1" max="2" width="0" style="1" hidden="1" customWidth="1"/>
    <col min="3" max="3" width="51.7109375" style="14" customWidth="1"/>
    <col min="4" max="4" width="11.7109375" style="1" customWidth="1"/>
    <col min="5" max="5" width="4.8515625" style="1" customWidth="1"/>
    <col min="6" max="6" width="11.28125" style="0" hidden="1" customWidth="1"/>
    <col min="7" max="7" width="14.00390625" style="0" hidden="1" customWidth="1"/>
    <col min="8" max="8" width="15.28125" style="0" customWidth="1"/>
    <col min="9" max="9" width="10.8515625" style="49" customWidth="1"/>
    <col min="10" max="10" width="13.00390625" style="49" customWidth="1"/>
  </cols>
  <sheetData>
    <row r="1" spans="3:10" ht="18.75" customHeight="1">
      <c r="C1" s="44" t="s">
        <v>478</v>
      </c>
      <c r="D1" s="44"/>
      <c r="E1" s="44"/>
      <c r="F1" s="44"/>
      <c r="G1" s="45"/>
      <c r="H1" s="45"/>
      <c r="I1" s="45"/>
      <c r="J1" s="45"/>
    </row>
    <row r="2" spans="3:8" ht="18.75" customHeight="1" hidden="1">
      <c r="C2" s="44" t="s">
        <v>479</v>
      </c>
      <c r="D2" s="44"/>
      <c r="E2" s="44"/>
      <c r="F2" s="44"/>
      <c r="G2" s="45"/>
      <c r="H2" s="45"/>
    </row>
    <row r="3" spans="3:8" ht="18.75" customHeight="1" hidden="1">
      <c r="C3" s="44" t="s">
        <v>482</v>
      </c>
      <c r="D3" s="44"/>
      <c r="E3" s="44"/>
      <c r="F3" s="44"/>
      <c r="G3" s="45"/>
      <c r="H3" s="45"/>
    </row>
    <row r="4" spans="3:8" ht="18.75" customHeight="1" hidden="1">
      <c r="C4" s="37"/>
      <c r="D4" s="37"/>
      <c r="E4" s="37"/>
      <c r="F4" s="37"/>
      <c r="G4" s="38"/>
      <c r="H4" s="38"/>
    </row>
    <row r="5" spans="3:8" ht="18.75" hidden="1">
      <c r="C5" s="44" t="s">
        <v>459</v>
      </c>
      <c r="D5" s="44"/>
      <c r="E5" s="44"/>
      <c r="F5" s="44"/>
      <c r="G5" s="45"/>
      <c r="H5" s="45"/>
    </row>
    <row r="6" spans="3:8" ht="18.75" hidden="1">
      <c r="C6" s="44" t="s">
        <v>479</v>
      </c>
      <c r="D6" s="44"/>
      <c r="E6" s="44"/>
      <c r="F6" s="44"/>
      <c r="G6" s="45"/>
      <c r="H6" s="45"/>
    </row>
    <row r="7" spans="3:8" ht="18.75" hidden="1">
      <c r="C7" s="44" t="s">
        <v>473</v>
      </c>
      <c r="D7" s="44"/>
      <c r="E7" s="44"/>
      <c r="F7" s="44"/>
      <c r="G7" s="45"/>
      <c r="H7" s="45"/>
    </row>
    <row r="8" ht="15" hidden="1"/>
    <row r="9" spans="3:10" ht="18.75">
      <c r="C9" s="46" t="s">
        <v>14</v>
      </c>
      <c r="D9" s="46"/>
      <c r="E9" s="46"/>
      <c r="F9" s="46"/>
      <c r="G9" s="45"/>
      <c r="H9" s="45"/>
      <c r="I9" s="45"/>
      <c r="J9" s="45"/>
    </row>
    <row r="10" spans="3:10" ht="76.5" customHeight="1">
      <c r="C10" s="47" t="s">
        <v>460</v>
      </c>
      <c r="D10" s="47"/>
      <c r="E10" s="47"/>
      <c r="F10" s="47"/>
      <c r="G10" s="45"/>
      <c r="H10" s="45"/>
      <c r="I10" s="45"/>
      <c r="J10" s="45"/>
    </row>
    <row r="11" spans="3:8" ht="14.25" customHeight="1">
      <c r="C11" s="15"/>
      <c r="D11" s="9"/>
      <c r="E11" s="9"/>
      <c r="F11" s="9"/>
      <c r="G11" s="9"/>
      <c r="H11" s="9"/>
    </row>
    <row r="12" spans="3:10" ht="36.75" customHeight="1">
      <c r="C12" s="21" t="s">
        <v>10</v>
      </c>
      <c r="D12" s="22" t="s">
        <v>15</v>
      </c>
      <c r="E12" s="23" t="s">
        <v>461</v>
      </c>
      <c r="F12" s="24" t="s">
        <v>462</v>
      </c>
      <c r="G12" s="24" t="s">
        <v>476</v>
      </c>
      <c r="H12" s="24" t="s">
        <v>462</v>
      </c>
      <c r="I12" s="48" t="s">
        <v>484</v>
      </c>
      <c r="J12" s="48" t="s">
        <v>483</v>
      </c>
    </row>
    <row r="13" spans="1:10" s="13" customFormat="1" ht="15" hidden="1">
      <c r="A13" s="12"/>
      <c r="B13" s="12"/>
      <c r="C13" s="10">
        <v>1</v>
      </c>
      <c r="D13" s="10" t="s">
        <v>16</v>
      </c>
      <c r="E13" s="11" t="s">
        <v>17</v>
      </c>
      <c r="F13" s="11" t="s">
        <v>18</v>
      </c>
      <c r="G13" s="11" t="s">
        <v>23</v>
      </c>
      <c r="H13" s="11" t="s">
        <v>24</v>
      </c>
      <c r="I13" s="50"/>
      <c r="J13" s="50"/>
    </row>
    <row r="14" spans="1:10" s="20" customFormat="1" ht="15">
      <c r="A14" s="18" t="s">
        <v>35</v>
      </c>
      <c r="B14" s="18" t="s">
        <v>35</v>
      </c>
      <c r="C14" s="25" t="s">
        <v>37</v>
      </c>
      <c r="D14" s="19" t="s">
        <v>34</v>
      </c>
      <c r="E14" s="19" t="s">
        <v>36</v>
      </c>
      <c r="F14" s="27">
        <v>143064.47</v>
      </c>
      <c r="G14" s="39">
        <f>G15+G85+G113+G162+G185+G205+G224+G229+G236+G240+G250+G254+G261+G265+G270+G274</f>
        <v>4271.780000000001</v>
      </c>
      <c r="H14" s="39">
        <f>F14+G14</f>
        <v>147336.25</v>
      </c>
      <c r="I14" s="54">
        <f>I15+I85+I113+I162+I185+I205+I224+I229+I236+I240+I250+I254+I261+I265+I270+I274</f>
        <v>41578.41556</v>
      </c>
      <c r="J14" s="54">
        <f>I14/H14*100</f>
        <v>28.220085389712306</v>
      </c>
    </row>
    <row r="15" spans="1:10" s="13" customFormat="1" ht="24">
      <c r="A15" s="12" t="s">
        <v>39</v>
      </c>
      <c r="B15" s="12" t="s">
        <v>35</v>
      </c>
      <c r="C15" s="25" t="s">
        <v>39</v>
      </c>
      <c r="D15" s="19" t="s">
        <v>38</v>
      </c>
      <c r="E15" s="19" t="s">
        <v>36</v>
      </c>
      <c r="F15" s="27">
        <v>72158.5</v>
      </c>
      <c r="G15" s="39">
        <f>G16+G52+G54+G57+G70+G78+G83+G81</f>
        <v>-611.4200000000001</v>
      </c>
      <c r="H15" s="39">
        <f>F15+G15</f>
        <v>71547.08</v>
      </c>
      <c r="I15" s="54">
        <f>I16+I52+I54+I57+I70+I78+I81+I83</f>
        <v>19732.87674</v>
      </c>
      <c r="J15" s="54">
        <f aca="true" t="shared" si="0" ref="J15:J79">I15/H15*100</f>
        <v>27.580268460990997</v>
      </c>
    </row>
    <row r="16" spans="1:10" s="13" customFormat="1" ht="24">
      <c r="A16" s="12" t="s">
        <v>67</v>
      </c>
      <c r="B16" s="12" t="s">
        <v>35</v>
      </c>
      <c r="C16" s="26" t="s">
        <v>67</v>
      </c>
      <c r="D16" s="10" t="s">
        <v>66</v>
      </c>
      <c r="E16" s="11" t="s">
        <v>36</v>
      </c>
      <c r="F16" s="28">
        <v>23812.6</v>
      </c>
      <c r="G16" s="42">
        <f>G17+G26+G35+G44</f>
        <v>-165.52000000000015</v>
      </c>
      <c r="H16" s="40">
        <f aca="true" t="shared" si="1" ref="H16:H85">F16+G16</f>
        <v>23647.079999999998</v>
      </c>
      <c r="I16" s="55">
        <f>I17+I26+I35+I44</f>
        <v>8787.90694</v>
      </c>
      <c r="J16" s="55">
        <f t="shared" si="0"/>
        <v>37.162757262207435</v>
      </c>
    </row>
    <row r="17" spans="1:10" s="13" customFormat="1" ht="15">
      <c r="A17" s="12" t="s">
        <v>69</v>
      </c>
      <c r="B17" s="12" t="s">
        <v>35</v>
      </c>
      <c r="C17" s="26" t="s">
        <v>69</v>
      </c>
      <c r="D17" s="10" t="s">
        <v>68</v>
      </c>
      <c r="E17" s="11" t="s">
        <v>36</v>
      </c>
      <c r="F17" s="28">
        <v>6586.47</v>
      </c>
      <c r="G17" s="42">
        <f>G18+G21+G23</f>
        <v>12.800000000000011</v>
      </c>
      <c r="H17" s="40">
        <f t="shared" si="1"/>
        <v>6599.27</v>
      </c>
      <c r="I17" s="55">
        <f>I18+I21+I23</f>
        <v>2311.70507</v>
      </c>
      <c r="J17" s="55">
        <f t="shared" si="0"/>
        <v>35.02970889204411</v>
      </c>
    </row>
    <row r="18" spans="1:10" s="13" customFormat="1" ht="15">
      <c r="A18" s="12" t="s">
        <v>71</v>
      </c>
      <c r="B18" s="12" t="s">
        <v>35</v>
      </c>
      <c r="C18" s="26" t="s">
        <v>71</v>
      </c>
      <c r="D18" s="10" t="s">
        <v>70</v>
      </c>
      <c r="E18" s="11" t="s">
        <v>36</v>
      </c>
      <c r="F18" s="28">
        <v>1815</v>
      </c>
      <c r="G18" s="42">
        <f>G19+G20</f>
        <v>-512</v>
      </c>
      <c r="H18" s="40">
        <f t="shared" si="1"/>
        <v>1303</v>
      </c>
      <c r="I18" s="55">
        <f>I19+I20</f>
        <v>887.35001</v>
      </c>
      <c r="J18" s="55">
        <f t="shared" si="0"/>
        <v>68.10053798925556</v>
      </c>
    </row>
    <row r="19" spans="1:10" s="13" customFormat="1" ht="48">
      <c r="A19" s="12" t="s">
        <v>71</v>
      </c>
      <c r="B19" s="12" t="s">
        <v>45</v>
      </c>
      <c r="C19" s="26" t="s">
        <v>45</v>
      </c>
      <c r="D19" s="10" t="s">
        <v>70</v>
      </c>
      <c r="E19" s="11" t="s">
        <v>44</v>
      </c>
      <c r="F19" s="28">
        <v>1815</v>
      </c>
      <c r="G19" s="42">
        <v>-891</v>
      </c>
      <c r="H19" s="40">
        <f t="shared" si="1"/>
        <v>924</v>
      </c>
      <c r="I19" s="55">
        <v>609.45101</v>
      </c>
      <c r="J19" s="55">
        <f t="shared" si="0"/>
        <v>65.95790151515152</v>
      </c>
    </row>
    <row r="20" spans="1:10" s="13" customFormat="1" ht="15">
      <c r="A20" s="12"/>
      <c r="B20" s="12"/>
      <c r="C20" s="26" t="s">
        <v>76</v>
      </c>
      <c r="D20" s="10" t="s">
        <v>70</v>
      </c>
      <c r="E20" s="10" t="s">
        <v>75</v>
      </c>
      <c r="F20" s="28">
        <v>0</v>
      </c>
      <c r="G20" s="42">
        <v>379</v>
      </c>
      <c r="H20" s="40">
        <f t="shared" si="1"/>
        <v>379</v>
      </c>
      <c r="I20" s="55">
        <v>277.899</v>
      </c>
      <c r="J20" s="55">
        <f t="shared" si="0"/>
        <v>73.32427440633246</v>
      </c>
    </row>
    <row r="21" spans="1:10" s="13" customFormat="1" ht="15">
      <c r="A21" s="12" t="s">
        <v>73</v>
      </c>
      <c r="B21" s="12" t="s">
        <v>35</v>
      </c>
      <c r="C21" s="26" t="s">
        <v>73</v>
      </c>
      <c r="D21" s="10" t="s">
        <v>72</v>
      </c>
      <c r="E21" s="11" t="s">
        <v>36</v>
      </c>
      <c r="F21" s="28">
        <v>2624</v>
      </c>
      <c r="G21" s="42">
        <f>G22</f>
        <v>798</v>
      </c>
      <c r="H21" s="40">
        <f t="shared" si="1"/>
        <v>3422</v>
      </c>
      <c r="I21" s="55">
        <f>I22</f>
        <v>673.32824</v>
      </c>
      <c r="J21" s="55">
        <f t="shared" si="0"/>
        <v>19.676453535943892</v>
      </c>
    </row>
    <row r="22" spans="1:10" s="13" customFormat="1" ht="48">
      <c r="A22" s="12" t="s">
        <v>73</v>
      </c>
      <c r="B22" s="12" t="s">
        <v>45</v>
      </c>
      <c r="C22" s="26" t="s">
        <v>45</v>
      </c>
      <c r="D22" s="10" t="s">
        <v>72</v>
      </c>
      <c r="E22" s="11" t="s">
        <v>44</v>
      </c>
      <c r="F22" s="28">
        <v>2624</v>
      </c>
      <c r="G22" s="42">
        <v>798</v>
      </c>
      <c r="H22" s="40">
        <f t="shared" si="1"/>
        <v>3422</v>
      </c>
      <c r="I22" s="55">
        <v>673.32824</v>
      </c>
      <c r="J22" s="55">
        <f t="shared" si="0"/>
        <v>19.676453535943892</v>
      </c>
    </row>
    <row r="23" spans="1:10" s="13" customFormat="1" ht="15">
      <c r="A23" s="12" t="s">
        <v>35</v>
      </c>
      <c r="B23" s="12" t="s">
        <v>35</v>
      </c>
      <c r="C23" s="26" t="s">
        <v>83</v>
      </c>
      <c r="D23" s="10" t="s">
        <v>74</v>
      </c>
      <c r="E23" s="11" t="s">
        <v>36</v>
      </c>
      <c r="F23" s="28">
        <v>2147.47</v>
      </c>
      <c r="G23" s="42">
        <f>G24+G25</f>
        <v>-273.2</v>
      </c>
      <c r="H23" s="40">
        <f t="shared" si="1"/>
        <v>1874.2699999999998</v>
      </c>
      <c r="I23" s="55">
        <f>I24+I25</f>
        <v>751.0268199999999</v>
      </c>
      <c r="J23" s="55">
        <f t="shared" si="0"/>
        <v>40.07036446189717</v>
      </c>
    </row>
    <row r="24" spans="1:10" s="13" customFormat="1" ht="15">
      <c r="A24" s="12" t="s">
        <v>35</v>
      </c>
      <c r="B24" s="12" t="s">
        <v>47</v>
      </c>
      <c r="C24" s="26" t="s">
        <v>47</v>
      </c>
      <c r="D24" s="10" t="s">
        <v>74</v>
      </c>
      <c r="E24" s="11" t="s">
        <v>46</v>
      </c>
      <c r="F24" s="28">
        <v>1741.67</v>
      </c>
      <c r="G24" s="42">
        <v>105.8</v>
      </c>
      <c r="H24" s="40">
        <f t="shared" si="1"/>
        <v>1847.47</v>
      </c>
      <c r="I24" s="55">
        <v>749.00592</v>
      </c>
      <c r="J24" s="55">
        <f t="shared" si="0"/>
        <v>40.542250753733484</v>
      </c>
    </row>
    <row r="25" spans="1:10" s="13" customFormat="1" ht="15">
      <c r="A25" s="12" t="s">
        <v>35</v>
      </c>
      <c r="B25" s="12" t="s">
        <v>76</v>
      </c>
      <c r="C25" s="26" t="s">
        <v>76</v>
      </c>
      <c r="D25" s="10" t="s">
        <v>74</v>
      </c>
      <c r="E25" s="11" t="s">
        <v>75</v>
      </c>
      <c r="F25" s="28">
        <v>405.8</v>
      </c>
      <c r="G25" s="42">
        <v>-379</v>
      </c>
      <c r="H25" s="40">
        <f t="shared" si="1"/>
        <v>26.80000000000001</v>
      </c>
      <c r="I25" s="55">
        <v>2.0209</v>
      </c>
      <c r="J25" s="55">
        <f t="shared" si="0"/>
        <v>7.540671641791043</v>
      </c>
    </row>
    <row r="26" spans="1:10" s="13" customFormat="1" ht="24">
      <c r="A26" s="12" t="s">
        <v>78</v>
      </c>
      <c r="B26" s="12" t="s">
        <v>35</v>
      </c>
      <c r="C26" s="26" t="s">
        <v>78</v>
      </c>
      <c r="D26" s="10" t="s">
        <v>77</v>
      </c>
      <c r="E26" s="11" t="s">
        <v>36</v>
      </c>
      <c r="F26" s="28">
        <v>9500.2</v>
      </c>
      <c r="G26" s="42">
        <f>G27+G30+G32</f>
        <v>56.37999999999988</v>
      </c>
      <c r="H26" s="40">
        <f t="shared" si="1"/>
        <v>9556.58</v>
      </c>
      <c r="I26" s="55">
        <f>I27+I30+I32</f>
        <v>3890.89937</v>
      </c>
      <c r="J26" s="55">
        <f t="shared" si="0"/>
        <v>40.71434938021761</v>
      </c>
    </row>
    <row r="27" spans="1:10" s="13" customFormat="1" ht="15">
      <c r="A27" s="12" t="s">
        <v>71</v>
      </c>
      <c r="B27" s="12" t="s">
        <v>35</v>
      </c>
      <c r="C27" s="26" t="s">
        <v>71</v>
      </c>
      <c r="D27" s="10" t="s">
        <v>79</v>
      </c>
      <c r="E27" s="11" t="s">
        <v>36</v>
      </c>
      <c r="F27" s="28">
        <v>1317</v>
      </c>
      <c r="G27" s="42">
        <f>G28+G29</f>
        <v>1402.1</v>
      </c>
      <c r="H27" s="40">
        <f t="shared" si="1"/>
        <v>2719.1</v>
      </c>
      <c r="I27" s="55">
        <f>I28+I29</f>
        <v>1112.10478</v>
      </c>
      <c r="J27" s="55">
        <f t="shared" si="0"/>
        <v>40.899738148652126</v>
      </c>
    </row>
    <row r="28" spans="1:10" s="13" customFormat="1" ht="48">
      <c r="A28" s="12" t="s">
        <v>71</v>
      </c>
      <c r="B28" s="12" t="s">
        <v>45</v>
      </c>
      <c r="C28" s="26" t="s">
        <v>45</v>
      </c>
      <c r="D28" s="10" t="s">
        <v>79</v>
      </c>
      <c r="E28" s="11" t="s">
        <v>44</v>
      </c>
      <c r="F28" s="28">
        <v>1317</v>
      </c>
      <c r="G28" s="42">
        <v>636</v>
      </c>
      <c r="H28" s="40">
        <f t="shared" si="1"/>
        <v>1953</v>
      </c>
      <c r="I28" s="55">
        <v>533.39578</v>
      </c>
      <c r="J28" s="55">
        <f t="shared" si="0"/>
        <v>27.311611879160264</v>
      </c>
    </row>
    <row r="29" spans="1:10" s="13" customFormat="1" ht="15">
      <c r="A29" s="12"/>
      <c r="B29" s="12"/>
      <c r="C29" s="26" t="s">
        <v>76</v>
      </c>
      <c r="D29" s="10" t="s">
        <v>79</v>
      </c>
      <c r="E29" s="10" t="s">
        <v>75</v>
      </c>
      <c r="F29" s="28">
        <v>0</v>
      </c>
      <c r="G29" s="42">
        <v>766.1</v>
      </c>
      <c r="H29" s="40">
        <f t="shared" si="1"/>
        <v>766.1</v>
      </c>
      <c r="I29" s="55">
        <v>578.709</v>
      </c>
      <c r="J29" s="55">
        <f t="shared" si="0"/>
        <v>75.53961623808901</v>
      </c>
    </row>
    <row r="30" spans="1:10" s="13" customFormat="1" ht="15">
      <c r="A30" s="12" t="s">
        <v>81</v>
      </c>
      <c r="B30" s="12" t="s">
        <v>35</v>
      </c>
      <c r="C30" s="26" t="s">
        <v>81</v>
      </c>
      <c r="D30" s="10" t="s">
        <v>80</v>
      </c>
      <c r="E30" s="11" t="s">
        <v>36</v>
      </c>
      <c r="F30" s="28">
        <v>2160</v>
      </c>
      <c r="G30" s="42">
        <f>G31</f>
        <v>-636</v>
      </c>
      <c r="H30" s="40">
        <f t="shared" si="1"/>
        <v>1524</v>
      </c>
      <c r="I30" s="55">
        <f>I31</f>
        <v>767.21303</v>
      </c>
      <c r="J30" s="55">
        <f t="shared" si="0"/>
        <v>50.342062335958005</v>
      </c>
    </row>
    <row r="31" spans="1:10" s="13" customFormat="1" ht="48">
      <c r="A31" s="12" t="s">
        <v>81</v>
      </c>
      <c r="B31" s="12" t="s">
        <v>45</v>
      </c>
      <c r="C31" s="26" t="s">
        <v>45</v>
      </c>
      <c r="D31" s="10" t="s">
        <v>80</v>
      </c>
      <c r="E31" s="11" t="s">
        <v>44</v>
      </c>
      <c r="F31" s="28">
        <v>2160</v>
      </c>
      <c r="G31" s="42">
        <v>-636</v>
      </c>
      <c r="H31" s="40">
        <f t="shared" si="1"/>
        <v>1524</v>
      </c>
      <c r="I31" s="55">
        <v>767.21303</v>
      </c>
      <c r="J31" s="55">
        <f t="shared" si="0"/>
        <v>50.342062335958005</v>
      </c>
    </row>
    <row r="32" spans="1:10" s="13" customFormat="1" ht="15">
      <c r="A32" s="12" t="s">
        <v>83</v>
      </c>
      <c r="B32" s="12" t="s">
        <v>35</v>
      </c>
      <c r="C32" s="26" t="s">
        <v>83</v>
      </c>
      <c r="D32" s="10" t="s">
        <v>82</v>
      </c>
      <c r="E32" s="11" t="s">
        <v>36</v>
      </c>
      <c r="F32" s="28">
        <v>6023.21</v>
      </c>
      <c r="G32" s="42">
        <f>G33+G34</f>
        <v>-709.72</v>
      </c>
      <c r="H32" s="40">
        <f t="shared" si="1"/>
        <v>5313.49</v>
      </c>
      <c r="I32" s="55">
        <f>I33+I34</f>
        <v>2011.58156</v>
      </c>
      <c r="J32" s="55">
        <f t="shared" si="0"/>
        <v>37.85800970736748</v>
      </c>
    </row>
    <row r="33" spans="1:10" s="13" customFormat="1" ht="15">
      <c r="A33" s="12" t="s">
        <v>83</v>
      </c>
      <c r="B33" s="12" t="s">
        <v>47</v>
      </c>
      <c r="C33" s="26" t="s">
        <v>47</v>
      </c>
      <c r="D33" s="10" t="s">
        <v>82</v>
      </c>
      <c r="E33" s="11" t="s">
        <v>46</v>
      </c>
      <c r="F33" s="28">
        <v>5159.97</v>
      </c>
      <c r="G33" s="42">
        <v>56.28</v>
      </c>
      <c r="H33" s="40">
        <f t="shared" si="1"/>
        <v>5216.25</v>
      </c>
      <c r="I33" s="55">
        <v>1979.34988</v>
      </c>
      <c r="J33" s="55">
        <f t="shared" si="0"/>
        <v>37.94584001917086</v>
      </c>
    </row>
    <row r="34" spans="1:10" s="13" customFormat="1" ht="15">
      <c r="A34" s="12" t="s">
        <v>83</v>
      </c>
      <c r="B34" s="12" t="s">
        <v>76</v>
      </c>
      <c r="C34" s="26" t="s">
        <v>76</v>
      </c>
      <c r="D34" s="10" t="s">
        <v>82</v>
      </c>
      <c r="E34" s="11" t="s">
        <v>75</v>
      </c>
      <c r="F34" s="28">
        <v>863.24</v>
      </c>
      <c r="G34" s="42">
        <v>-766</v>
      </c>
      <c r="H34" s="40">
        <f t="shared" si="1"/>
        <v>97.24000000000001</v>
      </c>
      <c r="I34" s="55">
        <v>32.23168</v>
      </c>
      <c r="J34" s="55">
        <f t="shared" si="0"/>
        <v>33.14652406417112</v>
      </c>
    </row>
    <row r="35" spans="1:10" s="13" customFormat="1" ht="15">
      <c r="A35" s="12" t="s">
        <v>85</v>
      </c>
      <c r="B35" s="12" t="s">
        <v>35</v>
      </c>
      <c r="C35" s="26" t="s">
        <v>85</v>
      </c>
      <c r="D35" s="10" t="s">
        <v>84</v>
      </c>
      <c r="E35" s="11" t="s">
        <v>36</v>
      </c>
      <c r="F35" s="28">
        <v>5008.85</v>
      </c>
      <c r="G35" s="42">
        <f>G36+G39+G41</f>
        <v>-234.70000000000005</v>
      </c>
      <c r="H35" s="40">
        <f t="shared" si="1"/>
        <v>4774.150000000001</v>
      </c>
      <c r="I35" s="55">
        <f>I36+I39+I41</f>
        <v>1956.1548400000001</v>
      </c>
      <c r="J35" s="55">
        <f t="shared" si="0"/>
        <v>40.97388728883675</v>
      </c>
    </row>
    <row r="36" spans="1:10" s="13" customFormat="1" ht="15">
      <c r="A36" s="12" t="s">
        <v>71</v>
      </c>
      <c r="B36" s="12" t="s">
        <v>35</v>
      </c>
      <c r="C36" s="26" t="s">
        <v>71</v>
      </c>
      <c r="D36" s="10" t="s">
        <v>86</v>
      </c>
      <c r="E36" s="11" t="s">
        <v>36</v>
      </c>
      <c r="F36" s="28">
        <v>1334</v>
      </c>
      <c r="G36" s="42">
        <f>G37+G38</f>
        <v>855.9</v>
      </c>
      <c r="H36" s="40">
        <f t="shared" si="1"/>
        <v>2189.9</v>
      </c>
      <c r="I36" s="55">
        <f>I37+I38</f>
        <v>1160.9795800000002</v>
      </c>
      <c r="J36" s="55">
        <f t="shared" si="0"/>
        <v>53.01518699483996</v>
      </c>
    </row>
    <row r="37" spans="1:10" s="13" customFormat="1" ht="48">
      <c r="A37" s="12" t="s">
        <v>71</v>
      </c>
      <c r="B37" s="12" t="s">
        <v>45</v>
      </c>
      <c r="C37" s="26" t="s">
        <v>45</v>
      </c>
      <c r="D37" s="10" t="s">
        <v>86</v>
      </c>
      <c r="E37" s="11" t="s">
        <v>44</v>
      </c>
      <c r="F37" s="28">
        <v>1334</v>
      </c>
      <c r="G37" s="42">
        <v>0</v>
      </c>
      <c r="H37" s="40">
        <f t="shared" si="1"/>
        <v>1334</v>
      </c>
      <c r="I37" s="55">
        <v>357.92358</v>
      </c>
      <c r="J37" s="55">
        <f t="shared" si="0"/>
        <v>26.830853073463267</v>
      </c>
    </row>
    <row r="38" spans="1:10" s="13" customFormat="1" ht="15">
      <c r="A38" s="12"/>
      <c r="B38" s="12"/>
      <c r="C38" s="26" t="s">
        <v>76</v>
      </c>
      <c r="D38" s="10" t="s">
        <v>86</v>
      </c>
      <c r="E38" s="10" t="s">
        <v>75</v>
      </c>
      <c r="F38" s="28">
        <v>0</v>
      </c>
      <c r="G38" s="42">
        <v>855.9</v>
      </c>
      <c r="H38" s="40">
        <f t="shared" si="1"/>
        <v>855.9</v>
      </c>
      <c r="I38" s="55">
        <v>803.056</v>
      </c>
      <c r="J38" s="55">
        <f t="shared" si="0"/>
        <v>93.82591424231804</v>
      </c>
    </row>
    <row r="39" spans="1:10" s="13" customFormat="1" ht="15">
      <c r="A39" s="12" t="s">
        <v>73</v>
      </c>
      <c r="B39" s="12" t="s">
        <v>35</v>
      </c>
      <c r="C39" s="26" t="s">
        <v>73</v>
      </c>
      <c r="D39" s="10" t="s">
        <v>87</v>
      </c>
      <c r="E39" s="11" t="s">
        <v>36</v>
      </c>
      <c r="F39" s="28">
        <v>1927</v>
      </c>
      <c r="G39" s="42">
        <f>G40</f>
        <v>-0.1</v>
      </c>
      <c r="H39" s="40">
        <f t="shared" si="1"/>
        <v>1926.9</v>
      </c>
      <c r="I39" s="55">
        <f>I40</f>
        <v>481.1486</v>
      </c>
      <c r="J39" s="55">
        <f t="shared" si="0"/>
        <v>24.970086667704603</v>
      </c>
    </row>
    <row r="40" spans="1:10" s="13" customFormat="1" ht="48">
      <c r="A40" s="12" t="s">
        <v>73</v>
      </c>
      <c r="B40" s="12" t="s">
        <v>45</v>
      </c>
      <c r="C40" s="26" t="s">
        <v>45</v>
      </c>
      <c r="D40" s="10" t="s">
        <v>87</v>
      </c>
      <c r="E40" s="11" t="s">
        <v>44</v>
      </c>
      <c r="F40" s="28">
        <v>1927</v>
      </c>
      <c r="G40" s="42">
        <v>-0.1</v>
      </c>
      <c r="H40" s="40">
        <f t="shared" si="1"/>
        <v>1926.9</v>
      </c>
      <c r="I40" s="55">
        <v>481.1486</v>
      </c>
      <c r="J40" s="55">
        <f t="shared" si="0"/>
        <v>24.970086667704603</v>
      </c>
    </row>
    <row r="41" spans="1:10" s="13" customFormat="1" ht="15">
      <c r="A41" s="12" t="s">
        <v>83</v>
      </c>
      <c r="B41" s="12" t="s">
        <v>35</v>
      </c>
      <c r="C41" s="26" t="s">
        <v>83</v>
      </c>
      <c r="D41" s="10" t="s">
        <v>88</v>
      </c>
      <c r="E41" s="11" t="s">
        <v>36</v>
      </c>
      <c r="F41" s="28">
        <v>1747.9</v>
      </c>
      <c r="G41" s="42">
        <f>G42+G43</f>
        <v>-1090.5</v>
      </c>
      <c r="H41" s="40">
        <f t="shared" si="1"/>
        <v>657.4000000000001</v>
      </c>
      <c r="I41" s="55">
        <f>I42+I43</f>
        <v>314.02666</v>
      </c>
      <c r="J41" s="55">
        <f t="shared" si="0"/>
        <v>47.767973836324906</v>
      </c>
    </row>
    <row r="42" spans="1:10" s="13" customFormat="1" ht="15">
      <c r="A42" s="12" t="s">
        <v>83</v>
      </c>
      <c r="B42" s="12" t="s">
        <v>47</v>
      </c>
      <c r="C42" s="26" t="s">
        <v>47</v>
      </c>
      <c r="D42" s="10" t="s">
        <v>88</v>
      </c>
      <c r="E42" s="11" t="s">
        <v>46</v>
      </c>
      <c r="F42" s="28">
        <v>604.9</v>
      </c>
      <c r="G42" s="42">
        <v>44</v>
      </c>
      <c r="H42" s="40">
        <f t="shared" si="1"/>
        <v>648.9</v>
      </c>
      <c r="I42" s="55">
        <v>312.69956</v>
      </c>
      <c r="J42" s="55">
        <f t="shared" si="0"/>
        <v>48.18917552781631</v>
      </c>
    </row>
    <row r="43" spans="1:10" s="13" customFormat="1" ht="15">
      <c r="A43" s="12" t="s">
        <v>83</v>
      </c>
      <c r="B43" s="12" t="s">
        <v>76</v>
      </c>
      <c r="C43" s="26" t="s">
        <v>76</v>
      </c>
      <c r="D43" s="10" t="s">
        <v>88</v>
      </c>
      <c r="E43" s="11" t="s">
        <v>75</v>
      </c>
      <c r="F43" s="28">
        <v>1143</v>
      </c>
      <c r="G43" s="42">
        <v>-1134.5</v>
      </c>
      <c r="H43" s="40">
        <f t="shared" si="1"/>
        <v>8.5</v>
      </c>
      <c r="I43" s="55">
        <v>1.3271</v>
      </c>
      <c r="J43" s="55">
        <f t="shared" si="0"/>
        <v>15.612941176470589</v>
      </c>
    </row>
    <row r="44" spans="1:10" s="13" customFormat="1" ht="15">
      <c r="A44" s="12" t="s">
        <v>90</v>
      </c>
      <c r="B44" s="12" t="s">
        <v>35</v>
      </c>
      <c r="C44" s="26" t="s">
        <v>90</v>
      </c>
      <c r="D44" s="10" t="s">
        <v>89</v>
      </c>
      <c r="E44" s="11" t="s">
        <v>36</v>
      </c>
      <c r="F44" s="28">
        <v>2717.09</v>
      </c>
      <c r="G44" s="42">
        <f>G45+G47+G49</f>
        <v>0</v>
      </c>
      <c r="H44" s="40">
        <f t="shared" si="1"/>
        <v>2717.09</v>
      </c>
      <c r="I44" s="55">
        <f>I45+I47+I49</f>
        <v>629.14766</v>
      </c>
      <c r="J44" s="55">
        <f t="shared" si="0"/>
        <v>23.15520133672421</v>
      </c>
    </row>
    <row r="45" spans="1:10" s="13" customFormat="1" ht="15">
      <c r="A45" s="12" t="s">
        <v>71</v>
      </c>
      <c r="B45" s="12" t="s">
        <v>35</v>
      </c>
      <c r="C45" s="26" t="s">
        <v>71</v>
      </c>
      <c r="D45" s="10" t="s">
        <v>91</v>
      </c>
      <c r="E45" s="11" t="s">
        <v>36</v>
      </c>
      <c r="F45" s="28">
        <v>1082</v>
      </c>
      <c r="G45" s="42">
        <f>G46</f>
        <v>0</v>
      </c>
      <c r="H45" s="40">
        <f t="shared" si="1"/>
        <v>1082</v>
      </c>
      <c r="I45" s="55">
        <f>I46</f>
        <v>283.39876</v>
      </c>
      <c r="J45" s="55">
        <f t="shared" si="0"/>
        <v>26.192121996303143</v>
      </c>
    </row>
    <row r="46" spans="1:10" s="13" customFormat="1" ht="48">
      <c r="A46" s="12" t="s">
        <v>71</v>
      </c>
      <c r="B46" s="12" t="s">
        <v>45</v>
      </c>
      <c r="C46" s="26" t="s">
        <v>45</v>
      </c>
      <c r="D46" s="10" t="s">
        <v>91</v>
      </c>
      <c r="E46" s="11" t="s">
        <v>44</v>
      </c>
      <c r="F46" s="28">
        <v>1082</v>
      </c>
      <c r="G46" s="42"/>
      <c r="H46" s="40">
        <f t="shared" si="1"/>
        <v>1082</v>
      </c>
      <c r="I46" s="55">
        <v>283.39876</v>
      </c>
      <c r="J46" s="55">
        <f t="shared" si="0"/>
        <v>26.192121996303143</v>
      </c>
    </row>
    <row r="47" spans="1:10" s="13" customFormat="1" ht="15">
      <c r="A47" s="12" t="s">
        <v>73</v>
      </c>
      <c r="B47" s="12" t="s">
        <v>35</v>
      </c>
      <c r="C47" s="26" t="s">
        <v>73</v>
      </c>
      <c r="D47" s="10" t="s">
        <v>92</v>
      </c>
      <c r="E47" s="11" t="s">
        <v>36</v>
      </c>
      <c r="F47" s="28">
        <v>1561</v>
      </c>
      <c r="G47" s="42">
        <f>G48</f>
        <v>0</v>
      </c>
      <c r="H47" s="40">
        <f t="shared" si="1"/>
        <v>1561</v>
      </c>
      <c r="I47" s="55">
        <f>I48</f>
        <v>306.226</v>
      </c>
      <c r="J47" s="55">
        <f t="shared" si="0"/>
        <v>19.61729660474055</v>
      </c>
    </row>
    <row r="48" spans="1:10" s="13" customFormat="1" ht="48">
      <c r="A48" s="12" t="s">
        <v>73</v>
      </c>
      <c r="B48" s="12" t="s">
        <v>45</v>
      </c>
      <c r="C48" s="26" t="s">
        <v>45</v>
      </c>
      <c r="D48" s="10" t="s">
        <v>92</v>
      </c>
      <c r="E48" s="11" t="s">
        <v>44</v>
      </c>
      <c r="F48" s="28">
        <v>1561</v>
      </c>
      <c r="G48" s="42"/>
      <c r="H48" s="40">
        <f t="shared" si="1"/>
        <v>1561</v>
      </c>
      <c r="I48" s="55">
        <v>306.226</v>
      </c>
      <c r="J48" s="55">
        <f t="shared" si="0"/>
        <v>19.61729660474055</v>
      </c>
    </row>
    <row r="49" spans="1:10" s="13" customFormat="1" ht="15">
      <c r="A49" s="12" t="s">
        <v>83</v>
      </c>
      <c r="B49" s="12" t="s">
        <v>35</v>
      </c>
      <c r="C49" s="26" t="s">
        <v>83</v>
      </c>
      <c r="D49" s="10" t="s">
        <v>93</v>
      </c>
      <c r="E49" s="11" t="s">
        <v>36</v>
      </c>
      <c r="F49" s="28">
        <v>74.09</v>
      </c>
      <c r="G49" s="40">
        <f>G50+G51</f>
        <v>0</v>
      </c>
      <c r="H49" s="40">
        <f t="shared" si="1"/>
        <v>74.09</v>
      </c>
      <c r="I49" s="55">
        <f>I50+I51</f>
        <v>39.5229</v>
      </c>
      <c r="J49" s="55">
        <f t="shared" si="0"/>
        <v>53.34444594412201</v>
      </c>
    </row>
    <row r="50" spans="1:10" s="13" customFormat="1" ht="15">
      <c r="A50" s="12" t="s">
        <v>83</v>
      </c>
      <c r="B50" s="12" t="s">
        <v>47</v>
      </c>
      <c r="C50" s="26" t="s">
        <v>47</v>
      </c>
      <c r="D50" s="10" t="s">
        <v>93</v>
      </c>
      <c r="E50" s="11" t="s">
        <v>46</v>
      </c>
      <c r="F50" s="28">
        <v>64.84</v>
      </c>
      <c r="G50" s="42"/>
      <c r="H50" s="40">
        <f t="shared" si="1"/>
        <v>64.84</v>
      </c>
      <c r="I50" s="55">
        <v>35.32132</v>
      </c>
      <c r="J50" s="55">
        <f t="shared" si="0"/>
        <v>54.47458359037631</v>
      </c>
    </row>
    <row r="51" spans="1:10" s="13" customFormat="1" ht="15">
      <c r="A51" s="12" t="s">
        <v>83</v>
      </c>
      <c r="B51" s="12" t="s">
        <v>76</v>
      </c>
      <c r="C51" s="26" t="s">
        <v>76</v>
      </c>
      <c r="D51" s="10" t="s">
        <v>93</v>
      </c>
      <c r="E51" s="11" t="s">
        <v>75</v>
      </c>
      <c r="F51" s="28">
        <v>9.25</v>
      </c>
      <c r="G51" s="42"/>
      <c r="H51" s="40">
        <f t="shared" si="1"/>
        <v>9.25</v>
      </c>
      <c r="I51" s="55">
        <v>4.20158</v>
      </c>
      <c r="J51" s="55">
        <f t="shared" si="0"/>
        <v>45.422486486486484</v>
      </c>
    </row>
    <row r="52" spans="1:10" s="13" customFormat="1" ht="24">
      <c r="A52" s="12" t="s">
        <v>99</v>
      </c>
      <c r="B52" s="12" t="s">
        <v>35</v>
      </c>
      <c r="C52" s="26" t="s">
        <v>99</v>
      </c>
      <c r="D52" s="10" t="s">
        <v>98</v>
      </c>
      <c r="E52" s="11" t="s">
        <v>36</v>
      </c>
      <c r="F52" s="28">
        <v>7212.7</v>
      </c>
      <c r="G52" s="42">
        <f>G53</f>
        <v>0</v>
      </c>
      <c r="H52" s="40">
        <f t="shared" si="1"/>
        <v>7212.7</v>
      </c>
      <c r="I52" s="55">
        <f>I53</f>
        <v>1511.54128</v>
      </c>
      <c r="J52" s="55">
        <f t="shared" si="0"/>
        <v>20.95666366270606</v>
      </c>
    </row>
    <row r="53" spans="1:10" s="13" customFormat="1" ht="15">
      <c r="A53" s="12" t="s">
        <v>99</v>
      </c>
      <c r="B53" s="12" t="s">
        <v>47</v>
      </c>
      <c r="C53" s="26" t="s">
        <v>47</v>
      </c>
      <c r="D53" s="10" t="s">
        <v>98</v>
      </c>
      <c r="E53" s="11" t="s">
        <v>46</v>
      </c>
      <c r="F53" s="28">
        <v>7212.7</v>
      </c>
      <c r="G53" s="42"/>
      <c r="H53" s="40">
        <f t="shared" si="1"/>
        <v>7212.7</v>
      </c>
      <c r="I53" s="55">
        <v>1511.54128</v>
      </c>
      <c r="J53" s="55">
        <f t="shared" si="0"/>
        <v>20.95666366270606</v>
      </c>
    </row>
    <row r="54" spans="1:10" s="13" customFormat="1" ht="36">
      <c r="A54" s="12" t="s">
        <v>95</v>
      </c>
      <c r="B54" s="12" t="s">
        <v>35</v>
      </c>
      <c r="C54" s="26" t="s">
        <v>95</v>
      </c>
      <c r="D54" s="10" t="s">
        <v>94</v>
      </c>
      <c r="E54" s="11" t="s">
        <v>36</v>
      </c>
      <c r="F54" s="28">
        <v>307.8</v>
      </c>
      <c r="G54" s="42">
        <f>G55</f>
        <v>0</v>
      </c>
      <c r="H54" s="40">
        <f t="shared" si="1"/>
        <v>307.8</v>
      </c>
      <c r="I54" s="55">
        <f>I55</f>
        <v>0</v>
      </c>
      <c r="J54" s="55">
        <f t="shared" si="0"/>
        <v>0</v>
      </c>
    </row>
    <row r="55" spans="1:10" s="13" customFormat="1" ht="48">
      <c r="A55" s="12" t="s">
        <v>97</v>
      </c>
      <c r="B55" s="12" t="s">
        <v>35</v>
      </c>
      <c r="C55" s="26" t="s">
        <v>97</v>
      </c>
      <c r="D55" s="10" t="s">
        <v>96</v>
      </c>
      <c r="E55" s="11" t="s">
        <v>36</v>
      </c>
      <c r="F55" s="28">
        <v>307.8</v>
      </c>
      <c r="G55" s="42">
        <f>G56</f>
        <v>0</v>
      </c>
      <c r="H55" s="40">
        <f t="shared" si="1"/>
        <v>307.8</v>
      </c>
      <c r="I55" s="55">
        <f>I56</f>
        <v>0</v>
      </c>
      <c r="J55" s="55">
        <f t="shared" si="0"/>
        <v>0</v>
      </c>
    </row>
    <row r="56" spans="1:10" s="13" customFormat="1" ht="15">
      <c r="A56" s="12" t="s">
        <v>97</v>
      </c>
      <c r="B56" s="12" t="s">
        <v>47</v>
      </c>
      <c r="C56" s="26" t="s">
        <v>47</v>
      </c>
      <c r="D56" s="10" t="s">
        <v>96</v>
      </c>
      <c r="E56" s="11" t="s">
        <v>46</v>
      </c>
      <c r="F56" s="28">
        <v>307.8</v>
      </c>
      <c r="G56" s="42"/>
      <c r="H56" s="40">
        <f t="shared" si="1"/>
        <v>307.8</v>
      </c>
      <c r="I56" s="55">
        <v>0</v>
      </c>
      <c r="J56" s="55">
        <f t="shared" si="0"/>
        <v>0</v>
      </c>
    </row>
    <row r="57" spans="1:10" s="13" customFormat="1" ht="36">
      <c r="A57" s="12" t="s">
        <v>41</v>
      </c>
      <c r="B57" s="12" t="s">
        <v>35</v>
      </c>
      <c r="C57" s="26" t="s">
        <v>41</v>
      </c>
      <c r="D57" s="10" t="s">
        <v>40</v>
      </c>
      <c r="E57" s="11" t="s">
        <v>36</v>
      </c>
      <c r="F57" s="28">
        <v>6739.1</v>
      </c>
      <c r="G57" s="42">
        <f>G58+G61+G63+G66</f>
        <v>-46.6</v>
      </c>
      <c r="H57" s="40">
        <f t="shared" si="1"/>
        <v>6692.5</v>
      </c>
      <c r="I57" s="55">
        <f>I58+I60+I63+I66</f>
        <v>2104.97688</v>
      </c>
      <c r="J57" s="55">
        <f t="shared" si="0"/>
        <v>31.45277370190512</v>
      </c>
    </row>
    <row r="58" spans="1:10" s="13" customFormat="1" ht="60">
      <c r="A58" s="12" t="s">
        <v>55</v>
      </c>
      <c r="B58" s="12" t="s">
        <v>35</v>
      </c>
      <c r="C58" s="26" t="s">
        <v>55</v>
      </c>
      <c r="D58" s="10" t="s">
        <v>54</v>
      </c>
      <c r="E58" s="11" t="s">
        <v>36</v>
      </c>
      <c r="F58" s="28">
        <v>3034</v>
      </c>
      <c r="G58" s="42"/>
      <c r="H58" s="40">
        <f t="shared" si="1"/>
        <v>3034</v>
      </c>
      <c r="I58" s="55">
        <f>I59</f>
        <v>859.00063</v>
      </c>
      <c r="J58" s="55">
        <f t="shared" si="0"/>
        <v>28.312479564930786</v>
      </c>
    </row>
    <row r="59" spans="1:10" s="13" customFormat="1" ht="15">
      <c r="A59" s="12" t="s">
        <v>55</v>
      </c>
      <c r="B59" s="12" t="s">
        <v>53</v>
      </c>
      <c r="C59" s="26" t="s">
        <v>53</v>
      </c>
      <c r="D59" s="10" t="s">
        <v>54</v>
      </c>
      <c r="E59" s="11" t="s">
        <v>52</v>
      </c>
      <c r="F59" s="28">
        <v>3034</v>
      </c>
      <c r="G59" s="42"/>
      <c r="H59" s="40">
        <f t="shared" si="1"/>
        <v>3034</v>
      </c>
      <c r="I59" s="55">
        <v>859.00063</v>
      </c>
      <c r="J59" s="55">
        <f t="shared" si="0"/>
        <v>28.312479564930786</v>
      </c>
    </row>
    <row r="60" spans="1:10" s="13" customFormat="1" ht="84">
      <c r="A60" s="12" t="s">
        <v>57</v>
      </c>
      <c r="B60" s="12" t="s">
        <v>35</v>
      </c>
      <c r="C60" s="26" t="s">
        <v>57</v>
      </c>
      <c r="D60" s="10" t="s">
        <v>56</v>
      </c>
      <c r="E60" s="11" t="s">
        <v>36</v>
      </c>
      <c r="F60" s="28">
        <v>15.6</v>
      </c>
      <c r="G60" s="42">
        <f>G61</f>
        <v>0</v>
      </c>
      <c r="H60" s="40">
        <f t="shared" si="1"/>
        <v>15.6</v>
      </c>
      <c r="I60" s="55">
        <f>I61</f>
        <v>0</v>
      </c>
      <c r="J60" s="55">
        <f t="shared" si="0"/>
        <v>0</v>
      </c>
    </row>
    <row r="61" spans="1:10" s="13" customFormat="1" ht="15">
      <c r="A61" s="12" t="s">
        <v>59</v>
      </c>
      <c r="B61" s="12" t="s">
        <v>35</v>
      </c>
      <c r="C61" s="26" t="s">
        <v>59</v>
      </c>
      <c r="D61" s="10" t="s">
        <v>58</v>
      </c>
      <c r="E61" s="11" t="s">
        <v>36</v>
      </c>
      <c r="F61" s="28">
        <v>15.6</v>
      </c>
      <c r="G61" s="42">
        <f>G62</f>
        <v>0</v>
      </c>
      <c r="H61" s="40">
        <f t="shared" si="1"/>
        <v>15.6</v>
      </c>
      <c r="I61" s="55">
        <f>I62</f>
        <v>0</v>
      </c>
      <c r="J61" s="55">
        <f t="shared" si="0"/>
        <v>0</v>
      </c>
    </row>
    <row r="62" spans="1:10" s="13" customFormat="1" ht="15">
      <c r="A62" s="12" t="s">
        <v>59</v>
      </c>
      <c r="B62" s="12" t="s">
        <v>47</v>
      </c>
      <c r="C62" s="26" t="s">
        <v>47</v>
      </c>
      <c r="D62" s="10" t="s">
        <v>58</v>
      </c>
      <c r="E62" s="11" t="s">
        <v>46</v>
      </c>
      <c r="F62" s="28">
        <v>15.6</v>
      </c>
      <c r="G62" s="42"/>
      <c r="H62" s="40">
        <f t="shared" si="1"/>
        <v>15.6</v>
      </c>
      <c r="I62" s="55"/>
      <c r="J62" s="55">
        <f t="shared" si="0"/>
        <v>0</v>
      </c>
    </row>
    <row r="63" spans="1:10" s="13" customFormat="1" ht="48">
      <c r="A63" s="12" t="s">
        <v>51</v>
      </c>
      <c r="B63" s="12" t="s">
        <v>35</v>
      </c>
      <c r="C63" s="26" t="s">
        <v>51</v>
      </c>
      <c r="D63" s="10" t="s">
        <v>50</v>
      </c>
      <c r="E63" s="11" t="s">
        <v>36</v>
      </c>
      <c r="F63" s="28">
        <v>679.5</v>
      </c>
      <c r="G63" s="42">
        <f>G64+G65</f>
        <v>-46.6</v>
      </c>
      <c r="H63" s="40">
        <f t="shared" si="1"/>
        <v>632.9</v>
      </c>
      <c r="I63" s="55">
        <f>I64+I65</f>
        <v>154.40742999999998</v>
      </c>
      <c r="J63" s="55">
        <f t="shared" si="0"/>
        <v>24.396813082635486</v>
      </c>
    </row>
    <row r="64" spans="1:10" s="13" customFormat="1" ht="15">
      <c r="A64" s="12" t="s">
        <v>51</v>
      </c>
      <c r="B64" s="12" t="s">
        <v>47</v>
      </c>
      <c r="C64" s="26" t="s">
        <v>47</v>
      </c>
      <c r="D64" s="10" t="s">
        <v>50</v>
      </c>
      <c r="E64" s="11" t="s">
        <v>46</v>
      </c>
      <c r="F64" s="28">
        <v>10.2</v>
      </c>
      <c r="G64" s="42">
        <v>-0.7</v>
      </c>
      <c r="H64" s="40">
        <f t="shared" si="1"/>
        <v>9.5</v>
      </c>
      <c r="I64" s="55">
        <v>2.15863</v>
      </c>
      <c r="J64" s="55">
        <f t="shared" si="0"/>
        <v>22.72242105263158</v>
      </c>
    </row>
    <row r="65" spans="1:10" s="13" customFormat="1" ht="15">
      <c r="A65" s="12" t="s">
        <v>51</v>
      </c>
      <c r="B65" s="12" t="s">
        <v>53</v>
      </c>
      <c r="C65" s="26" t="s">
        <v>53</v>
      </c>
      <c r="D65" s="10" t="s">
        <v>50</v>
      </c>
      <c r="E65" s="11" t="s">
        <v>52</v>
      </c>
      <c r="F65" s="28">
        <v>669.3</v>
      </c>
      <c r="G65" s="42">
        <v>-45.9</v>
      </c>
      <c r="H65" s="40">
        <f t="shared" si="1"/>
        <v>623.4</v>
      </c>
      <c r="I65" s="55">
        <v>152.2488</v>
      </c>
      <c r="J65" s="55">
        <f t="shared" si="0"/>
        <v>24.4223291626564</v>
      </c>
    </row>
    <row r="66" spans="1:10" s="13" customFormat="1" ht="84">
      <c r="A66" s="12" t="s">
        <v>43</v>
      </c>
      <c r="B66" s="12" t="s">
        <v>35</v>
      </c>
      <c r="C66" s="26" t="s">
        <v>463</v>
      </c>
      <c r="D66" s="10" t="s">
        <v>42</v>
      </c>
      <c r="E66" s="11" t="s">
        <v>36</v>
      </c>
      <c r="F66" s="28">
        <v>3010</v>
      </c>
      <c r="G66" s="42">
        <f>G67+G68+G69</f>
        <v>0</v>
      </c>
      <c r="H66" s="40">
        <f t="shared" si="1"/>
        <v>3010</v>
      </c>
      <c r="I66" s="55">
        <f>I67+I68+I69</f>
        <v>1091.56882</v>
      </c>
      <c r="J66" s="55">
        <f t="shared" si="0"/>
        <v>36.26474485049834</v>
      </c>
    </row>
    <row r="67" spans="1:10" s="13" customFormat="1" ht="48">
      <c r="A67" s="12" t="s">
        <v>43</v>
      </c>
      <c r="B67" s="12" t="s">
        <v>45</v>
      </c>
      <c r="C67" s="26" t="s">
        <v>45</v>
      </c>
      <c r="D67" s="10" t="s">
        <v>42</v>
      </c>
      <c r="E67" s="11" t="s">
        <v>44</v>
      </c>
      <c r="F67" s="28">
        <v>2812.5</v>
      </c>
      <c r="G67" s="42"/>
      <c r="H67" s="40">
        <f t="shared" si="1"/>
        <v>2812.5</v>
      </c>
      <c r="I67" s="55">
        <v>1052.43072</v>
      </c>
      <c r="J67" s="55">
        <f t="shared" si="0"/>
        <v>37.419758933333334</v>
      </c>
    </row>
    <row r="68" spans="1:10" s="13" customFormat="1" ht="15">
      <c r="A68" s="12" t="s">
        <v>43</v>
      </c>
      <c r="B68" s="12" t="s">
        <v>47</v>
      </c>
      <c r="C68" s="26" t="s">
        <v>47</v>
      </c>
      <c r="D68" s="10" t="s">
        <v>42</v>
      </c>
      <c r="E68" s="11" t="s">
        <v>46</v>
      </c>
      <c r="F68" s="28">
        <v>37.5</v>
      </c>
      <c r="G68" s="42"/>
      <c r="H68" s="40">
        <f t="shared" si="1"/>
        <v>37.5</v>
      </c>
      <c r="I68" s="55">
        <v>0.6381</v>
      </c>
      <c r="J68" s="55">
        <f t="shared" si="0"/>
        <v>1.7016</v>
      </c>
    </row>
    <row r="69" spans="1:10" s="13" customFormat="1" ht="24">
      <c r="A69" s="12" t="s">
        <v>43</v>
      </c>
      <c r="B69" s="12" t="s">
        <v>49</v>
      </c>
      <c r="C69" s="26" t="s">
        <v>49</v>
      </c>
      <c r="D69" s="10" t="s">
        <v>42</v>
      </c>
      <c r="E69" s="11" t="s">
        <v>48</v>
      </c>
      <c r="F69" s="28">
        <v>160</v>
      </c>
      <c r="G69" s="42"/>
      <c r="H69" s="40">
        <f t="shared" si="1"/>
        <v>160</v>
      </c>
      <c r="I69" s="55">
        <v>38.5</v>
      </c>
      <c r="J69" s="55">
        <f t="shared" si="0"/>
        <v>24.0625</v>
      </c>
    </row>
    <row r="70" spans="1:10" s="13" customFormat="1" ht="15">
      <c r="A70" s="12" t="s">
        <v>61</v>
      </c>
      <c r="B70" s="12" t="s">
        <v>35</v>
      </c>
      <c r="C70" s="26" t="s">
        <v>61</v>
      </c>
      <c r="D70" s="10" t="s">
        <v>60</v>
      </c>
      <c r="E70" s="11" t="s">
        <v>36</v>
      </c>
      <c r="F70" s="28">
        <v>30949.3</v>
      </c>
      <c r="G70" s="42">
        <f>G71+G75+G83</f>
        <v>-399.3</v>
      </c>
      <c r="H70" s="40">
        <f t="shared" si="1"/>
        <v>30550</v>
      </c>
      <c r="I70" s="55">
        <f>I71+I75</f>
        <v>7328.451639999999</v>
      </c>
      <c r="J70" s="55">
        <f t="shared" si="0"/>
        <v>23.988385073649752</v>
      </c>
    </row>
    <row r="71" spans="1:10" s="13" customFormat="1" ht="48">
      <c r="A71" s="12" t="s">
        <v>65</v>
      </c>
      <c r="B71" s="12" t="s">
        <v>35</v>
      </c>
      <c r="C71" s="26" t="s">
        <v>65</v>
      </c>
      <c r="D71" s="10" t="s">
        <v>64</v>
      </c>
      <c r="E71" s="11" t="s">
        <v>36</v>
      </c>
      <c r="F71" s="28">
        <v>26109</v>
      </c>
      <c r="G71" s="42">
        <f>G72+G73</f>
        <v>-323</v>
      </c>
      <c r="H71" s="40">
        <f>F71+G71</f>
        <v>25786</v>
      </c>
      <c r="I71" s="55">
        <f>I72+I73+I74</f>
        <v>6218.081639999999</v>
      </c>
      <c r="J71" s="55">
        <f t="shared" si="0"/>
        <v>24.114176840145813</v>
      </c>
    </row>
    <row r="72" spans="1:10" s="13" customFormat="1" ht="48">
      <c r="A72" s="12" t="s">
        <v>65</v>
      </c>
      <c r="B72" s="12" t="s">
        <v>45</v>
      </c>
      <c r="C72" s="26" t="s">
        <v>45</v>
      </c>
      <c r="D72" s="10" t="s">
        <v>64</v>
      </c>
      <c r="E72" s="11" t="s">
        <v>44</v>
      </c>
      <c r="F72" s="28">
        <v>25549</v>
      </c>
      <c r="G72" s="42">
        <v>-347</v>
      </c>
      <c r="H72" s="40">
        <f t="shared" si="1"/>
        <v>25202</v>
      </c>
      <c r="I72" s="55">
        <v>6174.40464</v>
      </c>
      <c r="J72" s="55">
        <f t="shared" si="0"/>
        <v>24.49966129672248</v>
      </c>
    </row>
    <row r="73" spans="1:10" s="13" customFormat="1" ht="15">
      <c r="A73" s="12" t="s">
        <v>65</v>
      </c>
      <c r="B73" s="12" t="s">
        <v>47</v>
      </c>
      <c r="C73" s="26" t="s">
        <v>47</v>
      </c>
      <c r="D73" s="10" t="s">
        <v>64</v>
      </c>
      <c r="E73" s="11" t="s">
        <v>46</v>
      </c>
      <c r="F73" s="28">
        <v>560</v>
      </c>
      <c r="G73" s="42">
        <v>24</v>
      </c>
      <c r="H73" s="40">
        <f t="shared" si="1"/>
        <v>584</v>
      </c>
      <c r="I73" s="55">
        <v>43.677</v>
      </c>
      <c r="J73" s="55">
        <f t="shared" si="0"/>
        <v>7.478938356164383</v>
      </c>
    </row>
    <row r="74" spans="1:10" s="13" customFormat="1" ht="15">
      <c r="A74" s="12"/>
      <c r="B74" s="12"/>
      <c r="C74" s="26" t="s">
        <v>485</v>
      </c>
      <c r="D74" s="10" t="s">
        <v>64</v>
      </c>
      <c r="E74" s="10" t="s">
        <v>52</v>
      </c>
      <c r="F74" s="28"/>
      <c r="G74" s="42"/>
      <c r="H74" s="40">
        <v>6.55226</v>
      </c>
      <c r="I74" s="55">
        <v>0</v>
      </c>
      <c r="J74" s="55">
        <f t="shared" si="0"/>
        <v>0</v>
      </c>
    </row>
    <row r="75" spans="1:10" s="13" customFormat="1" ht="36">
      <c r="A75" s="12" t="s">
        <v>63</v>
      </c>
      <c r="B75" s="12" t="s">
        <v>35</v>
      </c>
      <c r="C75" s="26" t="s">
        <v>63</v>
      </c>
      <c r="D75" s="10" t="s">
        <v>62</v>
      </c>
      <c r="E75" s="11" t="s">
        <v>36</v>
      </c>
      <c r="F75" s="28">
        <v>4840.3</v>
      </c>
      <c r="G75" s="42">
        <f>G76+G77</f>
        <v>-76.3</v>
      </c>
      <c r="H75" s="40">
        <f t="shared" si="1"/>
        <v>4764</v>
      </c>
      <c r="I75" s="55">
        <f>I76+I77</f>
        <v>1110.37</v>
      </c>
      <c r="J75" s="55">
        <f t="shared" si="0"/>
        <v>23.30751469353484</v>
      </c>
    </row>
    <row r="76" spans="1:10" s="13" customFormat="1" ht="48">
      <c r="A76" s="12" t="s">
        <v>63</v>
      </c>
      <c r="B76" s="12" t="s">
        <v>45</v>
      </c>
      <c r="C76" s="26" t="s">
        <v>45</v>
      </c>
      <c r="D76" s="10" t="s">
        <v>62</v>
      </c>
      <c r="E76" s="11" t="s">
        <v>44</v>
      </c>
      <c r="F76" s="28">
        <v>4732.9</v>
      </c>
      <c r="G76" s="42">
        <v>-76.3</v>
      </c>
      <c r="H76" s="40">
        <f t="shared" si="1"/>
        <v>4656.599999999999</v>
      </c>
      <c r="I76" s="55">
        <v>1109.3</v>
      </c>
      <c r="J76" s="55">
        <f t="shared" si="0"/>
        <v>23.82210196280548</v>
      </c>
    </row>
    <row r="77" spans="1:10" s="13" customFormat="1" ht="15">
      <c r="A77" s="12" t="s">
        <v>63</v>
      </c>
      <c r="B77" s="12" t="s">
        <v>47</v>
      </c>
      <c r="C77" s="26" t="s">
        <v>47</v>
      </c>
      <c r="D77" s="10" t="s">
        <v>62</v>
      </c>
      <c r="E77" s="11" t="s">
        <v>46</v>
      </c>
      <c r="F77" s="28">
        <v>107.4</v>
      </c>
      <c r="G77" s="42"/>
      <c r="H77" s="40">
        <f t="shared" si="1"/>
        <v>107.4</v>
      </c>
      <c r="I77" s="55">
        <v>1.07</v>
      </c>
      <c r="J77" s="55">
        <f t="shared" si="0"/>
        <v>0.9962756052141527</v>
      </c>
    </row>
    <row r="78" spans="1:10" s="13" customFormat="1" ht="84" hidden="1">
      <c r="A78" s="12" t="s">
        <v>100</v>
      </c>
      <c r="B78" s="12" t="s">
        <v>35</v>
      </c>
      <c r="C78" s="26" t="s">
        <v>100</v>
      </c>
      <c r="D78" s="10" t="s">
        <v>480</v>
      </c>
      <c r="E78" s="11" t="s">
        <v>36</v>
      </c>
      <c r="F78" s="28">
        <v>3120</v>
      </c>
      <c r="G78" s="42">
        <f>G79</f>
        <v>-3120</v>
      </c>
      <c r="H78" s="40">
        <f t="shared" si="1"/>
        <v>0</v>
      </c>
      <c r="I78" s="55">
        <f>I79</f>
        <v>0</v>
      </c>
      <c r="J78" s="55" t="e">
        <f t="shared" si="0"/>
        <v>#DIV/0!</v>
      </c>
    </row>
    <row r="79" spans="1:10" s="13" customFormat="1" ht="15" hidden="1">
      <c r="A79" s="12" t="s">
        <v>101</v>
      </c>
      <c r="B79" s="12" t="s">
        <v>35</v>
      </c>
      <c r="C79" s="26" t="s">
        <v>101</v>
      </c>
      <c r="D79" s="10" t="s">
        <v>481</v>
      </c>
      <c r="E79" s="11" t="s">
        <v>36</v>
      </c>
      <c r="F79" s="28">
        <v>3120</v>
      </c>
      <c r="G79" s="42">
        <f>G80</f>
        <v>-3120</v>
      </c>
      <c r="H79" s="40">
        <f t="shared" si="1"/>
        <v>0</v>
      </c>
      <c r="I79" s="55">
        <f>I80</f>
        <v>0</v>
      </c>
      <c r="J79" s="55" t="e">
        <f t="shared" si="0"/>
        <v>#DIV/0!</v>
      </c>
    </row>
    <row r="80" spans="1:10" s="13" customFormat="1" ht="24" hidden="1">
      <c r="A80" s="12" t="s">
        <v>101</v>
      </c>
      <c r="B80" s="12" t="s">
        <v>103</v>
      </c>
      <c r="C80" s="26" t="s">
        <v>103</v>
      </c>
      <c r="D80" s="10" t="s">
        <v>481</v>
      </c>
      <c r="E80" s="11" t="s">
        <v>102</v>
      </c>
      <c r="F80" s="28">
        <v>3120</v>
      </c>
      <c r="G80" s="42">
        <v>-3120</v>
      </c>
      <c r="H80" s="40">
        <f t="shared" si="1"/>
        <v>0</v>
      </c>
      <c r="I80" s="55"/>
      <c r="J80" s="55" t="e">
        <f aca="true" t="shared" si="2" ref="J80:J143">I80/H80*100</f>
        <v>#DIV/0!</v>
      </c>
    </row>
    <row r="81" spans="1:10" s="13" customFormat="1" ht="102">
      <c r="A81" s="12"/>
      <c r="B81" s="12"/>
      <c r="C81" s="41" t="s">
        <v>100</v>
      </c>
      <c r="D81" s="10" t="s">
        <v>477</v>
      </c>
      <c r="E81" s="11" t="s">
        <v>36</v>
      </c>
      <c r="F81" s="28">
        <f>F82</f>
        <v>0</v>
      </c>
      <c r="G81" s="43">
        <f>G82</f>
        <v>3120</v>
      </c>
      <c r="H81" s="40">
        <f>H82</f>
        <v>3120</v>
      </c>
      <c r="I81" s="55">
        <f>I82</f>
        <v>0</v>
      </c>
      <c r="J81" s="55">
        <f t="shared" si="2"/>
        <v>0</v>
      </c>
    </row>
    <row r="82" spans="1:10" s="13" customFormat="1" ht="25.5">
      <c r="A82" s="12"/>
      <c r="B82" s="12"/>
      <c r="C82" s="41" t="s">
        <v>103</v>
      </c>
      <c r="D82" s="10" t="s">
        <v>477</v>
      </c>
      <c r="E82" s="10" t="s">
        <v>102</v>
      </c>
      <c r="F82" s="28">
        <v>0</v>
      </c>
      <c r="G82" s="42">
        <v>3120</v>
      </c>
      <c r="H82" s="40">
        <f>F82+G82</f>
        <v>3120</v>
      </c>
      <c r="I82" s="55"/>
      <c r="J82" s="55">
        <f t="shared" si="2"/>
        <v>0</v>
      </c>
    </row>
    <row r="83" spans="1:10" s="13" customFormat="1" ht="24">
      <c r="A83" s="12" t="s">
        <v>105</v>
      </c>
      <c r="B83" s="12" t="s">
        <v>35</v>
      </c>
      <c r="C83" s="26" t="s">
        <v>105</v>
      </c>
      <c r="D83" s="10" t="s">
        <v>104</v>
      </c>
      <c r="E83" s="11" t="s">
        <v>36</v>
      </c>
      <c r="F83" s="28">
        <v>17</v>
      </c>
      <c r="G83" s="42">
        <f>G84</f>
        <v>0</v>
      </c>
      <c r="H83" s="40">
        <f t="shared" si="1"/>
        <v>17</v>
      </c>
      <c r="I83" s="55">
        <f>I84</f>
        <v>0</v>
      </c>
      <c r="J83" s="55">
        <f t="shared" si="2"/>
        <v>0</v>
      </c>
    </row>
    <row r="84" spans="1:10" s="13" customFormat="1" ht="15">
      <c r="A84" s="12" t="s">
        <v>105</v>
      </c>
      <c r="B84" s="12" t="s">
        <v>47</v>
      </c>
      <c r="C84" s="26" t="s">
        <v>47</v>
      </c>
      <c r="D84" s="10" t="s">
        <v>104</v>
      </c>
      <c r="E84" s="11" t="s">
        <v>46</v>
      </c>
      <c r="F84" s="28">
        <v>17</v>
      </c>
      <c r="G84" s="42"/>
      <c r="H84" s="40">
        <f t="shared" si="1"/>
        <v>17</v>
      </c>
      <c r="I84" s="55"/>
      <c r="J84" s="55">
        <f t="shared" si="2"/>
        <v>0</v>
      </c>
    </row>
    <row r="85" spans="1:10" s="13" customFormat="1" ht="24">
      <c r="A85" s="12" t="s">
        <v>132</v>
      </c>
      <c r="B85" s="12" t="s">
        <v>35</v>
      </c>
      <c r="C85" s="25" t="s">
        <v>132</v>
      </c>
      <c r="D85" s="19" t="s">
        <v>131</v>
      </c>
      <c r="E85" s="19" t="s">
        <v>36</v>
      </c>
      <c r="F85" s="27">
        <v>17400.81</v>
      </c>
      <c r="G85" s="42">
        <f>G86+G95+G101+G104</f>
        <v>-55</v>
      </c>
      <c r="H85" s="39">
        <f t="shared" si="1"/>
        <v>17345.81</v>
      </c>
      <c r="I85" s="54">
        <f>I86+I95+I101+I104</f>
        <v>4926.50454</v>
      </c>
      <c r="J85" s="54">
        <f t="shared" si="2"/>
        <v>28.40169781636026</v>
      </c>
    </row>
    <row r="86" spans="1:10" s="13" customFormat="1" ht="24">
      <c r="A86" s="12" t="s">
        <v>149</v>
      </c>
      <c r="B86" s="12" t="s">
        <v>35</v>
      </c>
      <c r="C86" s="26" t="s">
        <v>149</v>
      </c>
      <c r="D86" s="10" t="s">
        <v>148</v>
      </c>
      <c r="E86" s="11" t="s">
        <v>36</v>
      </c>
      <c r="F86" s="28">
        <v>15269</v>
      </c>
      <c r="G86" s="42">
        <f>G87</f>
        <v>-55</v>
      </c>
      <c r="H86" s="40">
        <f aca="true" t="shared" si="3" ref="H86:H149">F86+G86</f>
        <v>15214</v>
      </c>
      <c r="I86" s="55">
        <f>I87</f>
        <v>4339.65622</v>
      </c>
      <c r="J86" s="55">
        <f t="shared" si="2"/>
        <v>28.52409767319574</v>
      </c>
    </row>
    <row r="87" spans="1:10" s="13" customFormat="1" ht="15">
      <c r="A87" s="12" t="s">
        <v>151</v>
      </c>
      <c r="B87" s="12" t="s">
        <v>35</v>
      </c>
      <c r="C87" s="26" t="s">
        <v>151</v>
      </c>
      <c r="D87" s="10" t="s">
        <v>150</v>
      </c>
      <c r="E87" s="11" t="s">
        <v>36</v>
      </c>
      <c r="F87" s="28">
        <v>15269</v>
      </c>
      <c r="G87" s="42">
        <f>G88+G90+G92</f>
        <v>-55</v>
      </c>
      <c r="H87" s="40">
        <f t="shared" si="3"/>
        <v>15214</v>
      </c>
      <c r="I87" s="55">
        <f>I88+I90+I92</f>
        <v>4339.65622</v>
      </c>
      <c r="J87" s="55">
        <f t="shared" si="2"/>
        <v>28.52409767319574</v>
      </c>
    </row>
    <row r="88" spans="1:10" s="13" customFormat="1" ht="15">
      <c r="A88" s="12" t="s">
        <v>71</v>
      </c>
      <c r="B88" s="12" t="s">
        <v>35</v>
      </c>
      <c r="C88" s="26" t="s">
        <v>71</v>
      </c>
      <c r="D88" s="10" t="s">
        <v>152</v>
      </c>
      <c r="E88" s="11" t="s">
        <v>36</v>
      </c>
      <c r="F88" s="28">
        <v>5485</v>
      </c>
      <c r="G88" s="42">
        <f>G89</f>
        <v>-938</v>
      </c>
      <c r="H88" s="40">
        <f t="shared" si="3"/>
        <v>4547</v>
      </c>
      <c r="I88" s="55">
        <f>I89</f>
        <v>1860.65597</v>
      </c>
      <c r="J88" s="55">
        <f t="shared" si="2"/>
        <v>40.92051836375632</v>
      </c>
    </row>
    <row r="89" spans="1:10" s="13" customFormat="1" ht="48">
      <c r="A89" s="12" t="s">
        <v>71</v>
      </c>
      <c r="B89" s="12" t="s">
        <v>45</v>
      </c>
      <c r="C89" s="26" t="s">
        <v>45</v>
      </c>
      <c r="D89" s="10" t="s">
        <v>152</v>
      </c>
      <c r="E89" s="11" t="s">
        <v>44</v>
      </c>
      <c r="F89" s="28">
        <v>5485</v>
      </c>
      <c r="G89" s="42">
        <v>-938</v>
      </c>
      <c r="H89" s="40">
        <f t="shared" si="3"/>
        <v>4547</v>
      </c>
      <c r="I89" s="55">
        <v>1860.65597</v>
      </c>
      <c r="J89" s="55">
        <f t="shared" si="2"/>
        <v>40.92051836375632</v>
      </c>
    </row>
    <row r="90" spans="1:10" s="13" customFormat="1" ht="15">
      <c r="A90" s="12" t="s">
        <v>73</v>
      </c>
      <c r="B90" s="12" t="s">
        <v>35</v>
      </c>
      <c r="C90" s="26" t="s">
        <v>73</v>
      </c>
      <c r="D90" s="10" t="s">
        <v>153</v>
      </c>
      <c r="E90" s="11" t="s">
        <v>36</v>
      </c>
      <c r="F90" s="28">
        <v>7835</v>
      </c>
      <c r="G90" s="42">
        <f>G91</f>
        <v>875</v>
      </c>
      <c r="H90" s="40">
        <f t="shared" si="3"/>
        <v>8710</v>
      </c>
      <c r="I90" s="55">
        <f>I91</f>
        <v>1728.30111</v>
      </c>
      <c r="J90" s="55">
        <f t="shared" si="2"/>
        <v>19.84272227324914</v>
      </c>
    </row>
    <row r="91" spans="1:10" s="13" customFormat="1" ht="48">
      <c r="A91" s="12" t="s">
        <v>73</v>
      </c>
      <c r="B91" s="12" t="s">
        <v>45</v>
      </c>
      <c r="C91" s="26" t="s">
        <v>45</v>
      </c>
      <c r="D91" s="10" t="s">
        <v>153</v>
      </c>
      <c r="E91" s="11" t="s">
        <v>44</v>
      </c>
      <c r="F91" s="28">
        <v>7835</v>
      </c>
      <c r="G91" s="42">
        <v>875</v>
      </c>
      <c r="H91" s="40">
        <f t="shared" si="3"/>
        <v>8710</v>
      </c>
      <c r="I91" s="55">
        <v>1728.30111</v>
      </c>
      <c r="J91" s="55">
        <f t="shared" si="2"/>
        <v>19.84272227324914</v>
      </c>
    </row>
    <row r="92" spans="1:10" s="13" customFormat="1" ht="15">
      <c r="A92" s="12" t="s">
        <v>83</v>
      </c>
      <c r="B92" s="12" t="s">
        <v>35</v>
      </c>
      <c r="C92" s="26" t="s">
        <v>83</v>
      </c>
      <c r="D92" s="10" t="s">
        <v>154</v>
      </c>
      <c r="E92" s="11" t="s">
        <v>36</v>
      </c>
      <c r="F92" s="28">
        <v>1949</v>
      </c>
      <c r="G92" s="42">
        <f>G93+G94</f>
        <v>8</v>
      </c>
      <c r="H92" s="40">
        <f t="shared" si="3"/>
        <v>1957</v>
      </c>
      <c r="I92" s="55">
        <f>I93+I94</f>
        <v>750.6991399999999</v>
      </c>
      <c r="J92" s="55">
        <f t="shared" si="2"/>
        <v>38.35969034236075</v>
      </c>
    </row>
    <row r="93" spans="1:10" s="13" customFormat="1" ht="15">
      <c r="A93" s="12" t="s">
        <v>83</v>
      </c>
      <c r="B93" s="12" t="s">
        <v>47</v>
      </c>
      <c r="C93" s="26" t="s">
        <v>47</v>
      </c>
      <c r="D93" s="10" t="s">
        <v>154</v>
      </c>
      <c r="E93" s="11" t="s">
        <v>46</v>
      </c>
      <c r="F93" s="28">
        <v>1890.1</v>
      </c>
      <c r="G93" s="42">
        <v>8</v>
      </c>
      <c r="H93" s="40">
        <f t="shared" si="3"/>
        <v>1898.1</v>
      </c>
      <c r="I93" s="55">
        <v>720.81975</v>
      </c>
      <c r="J93" s="55">
        <f t="shared" si="2"/>
        <v>37.975857436383755</v>
      </c>
    </row>
    <row r="94" spans="1:10" s="13" customFormat="1" ht="15">
      <c r="A94" s="12" t="s">
        <v>83</v>
      </c>
      <c r="B94" s="12" t="s">
        <v>76</v>
      </c>
      <c r="C94" s="26" t="s">
        <v>76</v>
      </c>
      <c r="D94" s="10" t="s">
        <v>154</v>
      </c>
      <c r="E94" s="11" t="s">
        <v>75</v>
      </c>
      <c r="F94" s="28">
        <v>58.9</v>
      </c>
      <c r="G94" s="42"/>
      <c r="H94" s="40">
        <f t="shared" si="3"/>
        <v>58.9</v>
      </c>
      <c r="I94" s="55">
        <v>29.87939</v>
      </c>
      <c r="J94" s="55">
        <f t="shared" si="2"/>
        <v>50.729015280135826</v>
      </c>
    </row>
    <row r="95" spans="1:10" s="13" customFormat="1" ht="24">
      <c r="A95" s="12" t="s">
        <v>67</v>
      </c>
      <c r="B95" s="12" t="s">
        <v>35</v>
      </c>
      <c r="C95" s="26" t="s">
        <v>67</v>
      </c>
      <c r="D95" s="10" t="s">
        <v>144</v>
      </c>
      <c r="E95" s="11" t="s">
        <v>36</v>
      </c>
      <c r="F95" s="28">
        <v>687</v>
      </c>
      <c r="G95" s="42">
        <f>G96</f>
        <v>0</v>
      </c>
      <c r="H95" s="40">
        <f t="shared" si="3"/>
        <v>687</v>
      </c>
      <c r="I95" s="55">
        <f>I96</f>
        <v>146.52805</v>
      </c>
      <c r="J95" s="55">
        <f t="shared" si="2"/>
        <v>21.3286826783115</v>
      </c>
    </row>
    <row r="96" spans="1:10" s="13" customFormat="1" ht="15">
      <c r="A96" s="12" t="s">
        <v>90</v>
      </c>
      <c r="B96" s="12" t="s">
        <v>35</v>
      </c>
      <c r="C96" s="26" t="s">
        <v>90</v>
      </c>
      <c r="D96" s="10" t="s">
        <v>145</v>
      </c>
      <c r="E96" s="11" t="s">
        <v>36</v>
      </c>
      <c r="F96" s="28">
        <v>687</v>
      </c>
      <c r="G96" s="42">
        <f>G97+G99</f>
        <v>0</v>
      </c>
      <c r="H96" s="40">
        <f t="shared" si="3"/>
        <v>687</v>
      </c>
      <c r="I96" s="55">
        <f>I97+I99</f>
        <v>146.52805</v>
      </c>
      <c r="J96" s="55">
        <f t="shared" si="2"/>
        <v>21.3286826783115</v>
      </c>
    </row>
    <row r="97" spans="1:10" s="13" customFormat="1" ht="15">
      <c r="A97" s="12" t="s">
        <v>71</v>
      </c>
      <c r="B97" s="12" t="s">
        <v>35</v>
      </c>
      <c r="C97" s="26" t="s">
        <v>71</v>
      </c>
      <c r="D97" s="10" t="s">
        <v>146</v>
      </c>
      <c r="E97" s="11" t="s">
        <v>36</v>
      </c>
      <c r="F97" s="28">
        <v>281</v>
      </c>
      <c r="G97" s="40">
        <f>G98</f>
        <v>0</v>
      </c>
      <c r="H97" s="40">
        <f t="shared" si="3"/>
        <v>281</v>
      </c>
      <c r="I97" s="55">
        <f>I98</f>
        <v>55.35393</v>
      </c>
      <c r="J97" s="55">
        <f t="shared" si="2"/>
        <v>19.698907473309607</v>
      </c>
    </row>
    <row r="98" spans="1:10" s="13" customFormat="1" ht="48">
      <c r="A98" s="12" t="s">
        <v>71</v>
      </c>
      <c r="B98" s="12" t="s">
        <v>45</v>
      </c>
      <c r="C98" s="26" t="s">
        <v>45</v>
      </c>
      <c r="D98" s="10" t="s">
        <v>146</v>
      </c>
      <c r="E98" s="11" t="s">
        <v>44</v>
      </c>
      <c r="F98" s="28">
        <v>281</v>
      </c>
      <c r="G98" s="42"/>
      <c r="H98" s="40">
        <f t="shared" si="3"/>
        <v>281</v>
      </c>
      <c r="I98" s="55">
        <v>55.35393</v>
      </c>
      <c r="J98" s="55">
        <f t="shared" si="2"/>
        <v>19.698907473309607</v>
      </c>
    </row>
    <row r="99" spans="1:10" s="13" customFormat="1" ht="15">
      <c r="A99" s="12" t="s">
        <v>73</v>
      </c>
      <c r="B99" s="12" t="s">
        <v>35</v>
      </c>
      <c r="C99" s="26" t="s">
        <v>73</v>
      </c>
      <c r="D99" s="10" t="s">
        <v>147</v>
      </c>
      <c r="E99" s="11" t="s">
        <v>36</v>
      </c>
      <c r="F99" s="28">
        <v>406</v>
      </c>
      <c r="G99" s="42">
        <f>G100</f>
        <v>0</v>
      </c>
      <c r="H99" s="40">
        <f t="shared" si="3"/>
        <v>406</v>
      </c>
      <c r="I99" s="55">
        <f>I100</f>
        <v>91.17412</v>
      </c>
      <c r="J99" s="55">
        <f t="shared" si="2"/>
        <v>22.456679802955666</v>
      </c>
    </row>
    <row r="100" spans="1:10" s="13" customFormat="1" ht="48">
      <c r="A100" s="12" t="s">
        <v>73</v>
      </c>
      <c r="B100" s="12" t="s">
        <v>45</v>
      </c>
      <c r="C100" s="26" t="s">
        <v>45</v>
      </c>
      <c r="D100" s="10" t="s">
        <v>147</v>
      </c>
      <c r="E100" s="11" t="s">
        <v>44</v>
      </c>
      <c r="F100" s="28">
        <v>406</v>
      </c>
      <c r="G100" s="42">
        <v>0</v>
      </c>
      <c r="H100" s="40">
        <f t="shared" si="3"/>
        <v>406</v>
      </c>
      <c r="I100" s="55">
        <v>91.17412</v>
      </c>
      <c r="J100" s="55">
        <f t="shared" si="2"/>
        <v>22.456679802955666</v>
      </c>
    </row>
    <row r="101" spans="1:10" s="13" customFormat="1" ht="15">
      <c r="A101" s="12" t="s">
        <v>141</v>
      </c>
      <c r="B101" s="12" t="s">
        <v>35</v>
      </c>
      <c r="C101" s="26" t="s">
        <v>141</v>
      </c>
      <c r="D101" s="10" t="s">
        <v>140</v>
      </c>
      <c r="E101" s="11" t="s">
        <v>36</v>
      </c>
      <c r="F101" s="28">
        <v>647.61</v>
      </c>
      <c r="G101" s="42">
        <f>G102</f>
        <v>0</v>
      </c>
      <c r="H101" s="40">
        <f t="shared" si="3"/>
        <v>647.61</v>
      </c>
      <c r="I101" s="55">
        <f>I102</f>
        <v>303.82027</v>
      </c>
      <c r="J101" s="55">
        <f t="shared" si="2"/>
        <v>46.91407946140424</v>
      </c>
    </row>
    <row r="102" spans="1:10" s="13" customFormat="1" ht="24">
      <c r="A102" s="12" t="s">
        <v>143</v>
      </c>
      <c r="B102" s="12" t="s">
        <v>35</v>
      </c>
      <c r="C102" s="26" t="s">
        <v>143</v>
      </c>
      <c r="D102" s="10" t="s">
        <v>142</v>
      </c>
      <c r="E102" s="11" t="s">
        <v>36</v>
      </c>
      <c r="F102" s="28">
        <v>647.61</v>
      </c>
      <c r="G102" s="42">
        <f>G103</f>
        <v>0</v>
      </c>
      <c r="H102" s="40">
        <f t="shared" si="3"/>
        <v>647.61</v>
      </c>
      <c r="I102" s="55">
        <f>I103</f>
        <v>303.82027</v>
      </c>
      <c r="J102" s="55">
        <f t="shared" si="2"/>
        <v>46.91407946140424</v>
      </c>
    </row>
    <row r="103" spans="1:10" s="13" customFormat="1" ht="15">
      <c r="A103" s="12" t="s">
        <v>143</v>
      </c>
      <c r="B103" s="12" t="s">
        <v>53</v>
      </c>
      <c r="C103" s="26" t="s">
        <v>53</v>
      </c>
      <c r="D103" s="10" t="s">
        <v>142</v>
      </c>
      <c r="E103" s="11" t="s">
        <v>52</v>
      </c>
      <c r="F103" s="28">
        <v>647.61</v>
      </c>
      <c r="G103" s="42"/>
      <c r="H103" s="40">
        <f t="shared" si="3"/>
        <v>647.61</v>
      </c>
      <c r="I103" s="55">
        <v>303.82027</v>
      </c>
      <c r="J103" s="55">
        <f t="shared" si="2"/>
        <v>46.91407946140424</v>
      </c>
    </row>
    <row r="104" spans="1:10" s="13" customFormat="1" ht="36">
      <c r="A104" s="12" t="s">
        <v>134</v>
      </c>
      <c r="B104" s="12" t="s">
        <v>35</v>
      </c>
      <c r="C104" s="26" t="s">
        <v>134</v>
      </c>
      <c r="D104" s="10" t="s">
        <v>133</v>
      </c>
      <c r="E104" s="11" t="s">
        <v>36</v>
      </c>
      <c r="F104" s="28">
        <v>797.2</v>
      </c>
      <c r="G104" s="42">
        <f>G105+G108+G110</f>
        <v>0</v>
      </c>
      <c r="H104" s="40">
        <f t="shared" si="3"/>
        <v>797.2</v>
      </c>
      <c r="I104" s="55">
        <f>I105+I108+I110</f>
        <v>136.5</v>
      </c>
      <c r="J104" s="55">
        <f t="shared" si="2"/>
        <v>17.12242849974912</v>
      </c>
    </row>
    <row r="105" spans="1:10" s="13" customFormat="1" ht="15">
      <c r="A105" s="12" t="s">
        <v>136</v>
      </c>
      <c r="B105" s="12" t="s">
        <v>35</v>
      </c>
      <c r="C105" s="26" t="s">
        <v>136</v>
      </c>
      <c r="D105" s="10" t="s">
        <v>135</v>
      </c>
      <c r="E105" s="11" t="s">
        <v>36</v>
      </c>
      <c r="F105" s="28">
        <v>479</v>
      </c>
      <c r="G105" s="42">
        <f>G106+G107</f>
        <v>0</v>
      </c>
      <c r="H105" s="40">
        <f t="shared" si="3"/>
        <v>479</v>
      </c>
      <c r="I105" s="55">
        <f>I106+I107</f>
        <v>83.89999999999999</v>
      </c>
      <c r="J105" s="55">
        <f t="shared" si="2"/>
        <v>17.515657620041754</v>
      </c>
    </row>
    <row r="106" spans="1:10" s="13" customFormat="1" ht="48">
      <c r="A106" s="12" t="s">
        <v>136</v>
      </c>
      <c r="B106" s="12" t="s">
        <v>45</v>
      </c>
      <c r="C106" s="26" t="s">
        <v>45</v>
      </c>
      <c r="D106" s="10" t="s">
        <v>135</v>
      </c>
      <c r="E106" s="11" t="s">
        <v>44</v>
      </c>
      <c r="F106" s="28">
        <v>450</v>
      </c>
      <c r="G106" s="42"/>
      <c r="H106" s="40">
        <f t="shared" si="3"/>
        <v>450</v>
      </c>
      <c r="I106" s="55">
        <v>83.6</v>
      </c>
      <c r="J106" s="55">
        <f t="shared" si="2"/>
        <v>18.577777777777776</v>
      </c>
    </row>
    <row r="107" spans="1:10" s="13" customFormat="1" ht="15">
      <c r="A107" s="12" t="s">
        <v>136</v>
      </c>
      <c r="B107" s="12" t="s">
        <v>47</v>
      </c>
      <c r="C107" s="26" t="s">
        <v>47</v>
      </c>
      <c r="D107" s="10" t="s">
        <v>135</v>
      </c>
      <c r="E107" s="11" t="s">
        <v>46</v>
      </c>
      <c r="F107" s="28">
        <v>29</v>
      </c>
      <c r="G107" s="42"/>
      <c r="H107" s="40">
        <f t="shared" si="3"/>
        <v>29</v>
      </c>
      <c r="I107" s="55">
        <v>0.3</v>
      </c>
      <c r="J107" s="55">
        <f t="shared" si="2"/>
        <v>1.0344827586206897</v>
      </c>
    </row>
    <row r="108" spans="1:10" s="13" customFormat="1" ht="24">
      <c r="A108" s="12" t="s">
        <v>111</v>
      </c>
      <c r="B108" s="12" t="s">
        <v>35</v>
      </c>
      <c r="C108" s="26" t="s">
        <v>111</v>
      </c>
      <c r="D108" s="10" t="s">
        <v>137</v>
      </c>
      <c r="E108" s="11" t="s">
        <v>36</v>
      </c>
      <c r="F108" s="28">
        <v>0.2</v>
      </c>
      <c r="G108" s="42">
        <f>G109</f>
        <v>0</v>
      </c>
      <c r="H108" s="40">
        <f t="shared" si="3"/>
        <v>0.2</v>
      </c>
      <c r="I108" s="55">
        <f>I109</f>
        <v>0</v>
      </c>
      <c r="J108" s="55">
        <f t="shared" si="2"/>
        <v>0</v>
      </c>
    </row>
    <row r="109" spans="1:10" s="13" customFormat="1" ht="15">
      <c r="A109" s="12" t="s">
        <v>111</v>
      </c>
      <c r="B109" s="12" t="s">
        <v>47</v>
      </c>
      <c r="C109" s="26" t="s">
        <v>47</v>
      </c>
      <c r="D109" s="10" t="s">
        <v>137</v>
      </c>
      <c r="E109" s="11" t="s">
        <v>46</v>
      </c>
      <c r="F109" s="28">
        <v>0.2</v>
      </c>
      <c r="G109" s="42"/>
      <c r="H109" s="40">
        <f t="shared" si="3"/>
        <v>0.2</v>
      </c>
      <c r="I109" s="55"/>
      <c r="J109" s="55">
        <f t="shared" si="2"/>
        <v>0</v>
      </c>
    </row>
    <row r="110" spans="1:10" s="13" customFormat="1" ht="60">
      <c r="A110" s="12" t="s">
        <v>139</v>
      </c>
      <c r="B110" s="12" t="s">
        <v>35</v>
      </c>
      <c r="C110" s="26" t="s">
        <v>139</v>
      </c>
      <c r="D110" s="10" t="s">
        <v>138</v>
      </c>
      <c r="E110" s="11" t="s">
        <v>36</v>
      </c>
      <c r="F110" s="28">
        <v>318</v>
      </c>
      <c r="G110" s="42">
        <f>G111+G112</f>
        <v>0</v>
      </c>
      <c r="H110" s="40">
        <f t="shared" si="3"/>
        <v>318</v>
      </c>
      <c r="I110" s="55">
        <f>I111+I112</f>
        <v>52.6</v>
      </c>
      <c r="J110" s="55">
        <f t="shared" si="2"/>
        <v>16.540880503144653</v>
      </c>
    </row>
    <row r="111" spans="1:10" s="13" customFormat="1" ht="48">
      <c r="A111" s="12" t="s">
        <v>139</v>
      </c>
      <c r="B111" s="12" t="s">
        <v>45</v>
      </c>
      <c r="C111" s="26" t="s">
        <v>45</v>
      </c>
      <c r="D111" s="10" t="s">
        <v>138</v>
      </c>
      <c r="E111" s="11" t="s">
        <v>44</v>
      </c>
      <c r="F111" s="28">
        <v>270</v>
      </c>
      <c r="G111" s="42"/>
      <c r="H111" s="40">
        <f t="shared" si="3"/>
        <v>270</v>
      </c>
      <c r="I111" s="55">
        <v>52.31</v>
      </c>
      <c r="J111" s="55">
        <f t="shared" si="2"/>
        <v>19.374074074074073</v>
      </c>
    </row>
    <row r="112" spans="1:10" s="13" customFormat="1" ht="15">
      <c r="A112" s="12" t="s">
        <v>139</v>
      </c>
      <c r="B112" s="12" t="s">
        <v>47</v>
      </c>
      <c r="C112" s="26" t="s">
        <v>47</v>
      </c>
      <c r="D112" s="10" t="s">
        <v>138</v>
      </c>
      <c r="E112" s="11" t="s">
        <v>46</v>
      </c>
      <c r="F112" s="28">
        <v>48</v>
      </c>
      <c r="G112" s="42"/>
      <c r="H112" s="40">
        <f t="shared" si="3"/>
        <v>48</v>
      </c>
      <c r="I112" s="55">
        <v>0.29</v>
      </c>
      <c r="J112" s="55">
        <f t="shared" si="2"/>
        <v>0.6041666666666666</v>
      </c>
    </row>
    <row r="113" spans="1:10" s="13" customFormat="1" ht="24">
      <c r="A113" s="12" t="s">
        <v>156</v>
      </c>
      <c r="B113" s="12" t="s">
        <v>35</v>
      </c>
      <c r="C113" s="25" t="s">
        <v>156</v>
      </c>
      <c r="D113" s="19" t="s">
        <v>155</v>
      </c>
      <c r="E113" s="19" t="s">
        <v>36</v>
      </c>
      <c r="F113" s="27">
        <v>16277.47</v>
      </c>
      <c r="G113" s="42">
        <f>G114+G152+G155+G159</f>
        <v>-129.1</v>
      </c>
      <c r="H113" s="39">
        <f t="shared" si="3"/>
        <v>16148.369999999999</v>
      </c>
      <c r="I113" s="54">
        <f>I114+I152+I155+I159</f>
        <v>4919.34807</v>
      </c>
      <c r="J113" s="54">
        <f t="shared" si="2"/>
        <v>30.463434204195224</v>
      </c>
    </row>
    <row r="114" spans="1:10" s="13" customFormat="1" ht="24">
      <c r="A114" s="12" t="s">
        <v>67</v>
      </c>
      <c r="B114" s="12" t="s">
        <v>35</v>
      </c>
      <c r="C114" s="26" t="s">
        <v>67</v>
      </c>
      <c r="D114" s="10" t="s">
        <v>160</v>
      </c>
      <c r="E114" s="11" t="s">
        <v>36</v>
      </c>
      <c r="F114" s="28">
        <v>15579.37</v>
      </c>
      <c r="G114" s="42">
        <f>G115+G122+G130+G138</f>
        <v>20.899999999999995</v>
      </c>
      <c r="H114" s="40">
        <f t="shared" si="3"/>
        <v>15600.27</v>
      </c>
      <c r="I114" s="55">
        <f>I115+I122+I130+I138+I145</f>
        <v>4799.14172</v>
      </c>
      <c r="J114" s="54">
        <f t="shared" si="2"/>
        <v>30.763196534418952</v>
      </c>
    </row>
    <row r="115" spans="1:10" s="13" customFormat="1" ht="15">
      <c r="A115" s="12" t="s">
        <v>85</v>
      </c>
      <c r="B115" s="12" t="s">
        <v>35</v>
      </c>
      <c r="C115" s="26" t="s">
        <v>85</v>
      </c>
      <c r="D115" s="10" t="s">
        <v>180</v>
      </c>
      <c r="E115" s="11" t="s">
        <v>36</v>
      </c>
      <c r="F115" s="28">
        <v>2141.15</v>
      </c>
      <c r="G115" s="42">
        <f>G116+G118+G120</f>
        <v>0</v>
      </c>
      <c r="H115" s="40">
        <f t="shared" si="3"/>
        <v>2141.15</v>
      </c>
      <c r="I115" s="55">
        <f>I116+I118+I120</f>
        <v>546.08</v>
      </c>
      <c r="J115" s="54">
        <f t="shared" si="2"/>
        <v>25.50405156107699</v>
      </c>
    </row>
    <row r="116" spans="1:10" s="13" customFormat="1" ht="15">
      <c r="A116" s="12" t="s">
        <v>71</v>
      </c>
      <c r="B116" s="12" t="s">
        <v>35</v>
      </c>
      <c r="C116" s="26" t="s">
        <v>71</v>
      </c>
      <c r="D116" s="10" t="s">
        <v>181</v>
      </c>
      <c r="E116" s="11" t="s">
        <v>36</v>
      </c>
      <c r="F116" s="28">
        <v>840</v>
      </c>
      <c r="G116" s="42">
        <f>G117</f>
        <v>0</v>
      </c>
      <c r="H116" s="40">
        <f t="shared" si="3"/>
        <v>840</v>
      </c>
      <c r="I116" s="55">
        <f>I117</f>
        <v>155.58</v>
      </c>
      <c r="J116" s="54">
        <f t="shared" si="2"/>
        <v>18.521428571428572</v>
      </c>
    </row>
    <row r="117" spans="1:10" s="13" customFormat="1" ht="24">
      <c r="A117" s="12" t="s">
        <v>71</v>
      </c>
      <c r="B117" s="12" t="s">
        <v>49</v>
      </c>
      <c r="C117" s="26" t="s">
        <v>49</v>
      </c>
      <c r="D117" s="10" t="s">
        <v>181</v>
      </c>
      <c r="E117" s="11" t="s">
        <v>48</v>
      </c>
      <c r="F117" s="28">
        <v>840</v>
      </c>
      <c r="G117" s="42"/>
      <c r="H117" s="40">
        <f t="shared" si="3"/>
        <v>840</v>
      </c>
      <c r="I117" s="55">
        <v>155.58</v>
      </c>
      <c r="J117" s="54">
        <f t="shared" si="2"/>
        <v>18.521428571428572</v>
      </c>
    </row>
    <row r="118" spans="1:10" s="13" customFormat="1" ht="15">
      <c r="A118" s="12" t="s">
        <v>73</v>
      </c>
      <c r="B118" s="12" t="s">
        <v>35</v>
      </c>
      <c r="C118" s="26" t="s">
        <v>73</v>
      </c>
      <c r="D118" s="10" t="s">
        <v>182</v>
      </c>
      <c r="E118" s="11" t="s">
        <v>36</v>
      </c>
      <c r="F118" s="28">
        <v>1213</v>
      </c>
      <c r="G118" s="42">
        <f>G119</f>
        <v>0</v>
      </c>
      <c r="H118" s="40">
        <f t="shared" si="3"/>
        <v>1213</v>
      </c>
      <c r="I118" s="55">
        <f>I119</f>
        <v>351</v>
      </c>
      <c r="J118" s="54">
        <f t="shared" si="2"/>
        <v>28.93652102225886</v>
      </c>
    </row>
    <row r="119" spans="1:10" s="13" customFormat="1" ht="24">
      <c r="A119" s="12" t="s">
        <v>73</v>
      </c>
      <c r="B119" s="12" t="s">
        <v>49</v>
      </c>
      <c r="C119" s="26" t="s">
        <v>49</v>
      </c>
      <c r="D119" s="10" t="s">
        <v>182</v>
      </c>
      <c r="E119" s="11" t="s">
        <v>48</v>
      </c>
      <c r="F119" s="28">
        <v>1213</v>
      </c>
      <c r="G119" s="42"/>
      <c r="H119" s="40">
        <f t="shared" si="3"/>
        <v>1213</v>
      </c>
      <c r="I119" s="55">
        <v>351</v>
      </c>
      <c r="J119" s="54">
        <f t="shared" si="2"/>
        <v>28.93652102225886</v>
      </c>
    </row>
    <row r="120" spans="1:10" s="13" customFormat="1" ht="15">
      <c r="A120" s="12" t="s">
        <v>83</v>
      </c>
      <c r="B120" s="12" t="s">
        <v>35</v>
      </c>
      <c r="C120" s="26" t="s">
        <v>83</v>
      </c>
      <c r="D120" s="10" t="s">
        <v>183</v>
      </c>
      <c r="E120" s="11" t="s">
        <v>36</v>
      </c>
      <c r="F120" s="28">
        <v>88.15</v>
      </c>
      <c r="G120" s="42">
        <f>G121</f>
        <v>0</v>
      </c>
      <c r="H120" s="40">
        <f t="shared" si="3"/>
        <v>88.15</v>
      </c>
      <c r="I120" s="55">
        <f>I121</f>
        <v>39.5</v>
      </c>
      <c r="J120" s="54">
        <f t="shared" si="2"/>
        <v>44.80998298355076</v>
      </c>
    </row>
    <row r="121" spans="1:10" s="13" customFormat="1" ht="24">
      <c r="A121" s="12" t="s">
        <v>83</v>
      </c>
      <c r="B121" s="12" t="s">
        <v>49</v>
      </c>
      <c r="C121" s="26" t="s">
        <v>49</v>
      </c>
      <c r="D121" s="10" t="s">
        <v>183</v>
      </c>
      <c r="E121" s="11" t="s">
        <v>48</v>
      </c>
      <c r="F121" s="28">
        <v>88.15</v>
      </c>
      <c r="G121" s="42"/>
      <c r="H121" s="40">
        <f t="shared" si="3"/>
        <v>88.15</v>
      </c>
      <c r="I121" s="55">
        <v>39.5</v>
      </c>
      <c r="J121" s="54">
        <f t="shared" si="2"/>
        <v>44.80998298355076</v>
      </c>
    </row>
    <row r="122" spans="1:10" s="13" customFormat="1" ht="15">
      <c r="A122" s="12" t="s">
        <v>90</v>
      </c>
      <c r="B122" s="12" t="s">
        <v>35</v>
      </c>
      <c r="C122" s="26" t="s">
        <v>90</v>
      </c>
      <c r="D122" s="10" t="s">
        <v>176</v>
      </c>
      <c r="E122" s="11" t="s">
        <v>36</v>
      </c>
      <c r="F122" s="28">
        <v>3569.19</v>
      </c>
      <c r="G122" s="42">
        <f>G123+G125+G127</f>
        <v>9.7</v>
      </c>
      <c r="H122" s="40">
        <f t="shared" si="3"/>
        <v>3578.89</v>
      </c>
      <c r="I122" s="55">
        <f>I123+I125+I127</f>
        <v>1258.24863</v>
      </c>
      <c r="J122" s="54">
        <f t="shared" si="2"/>
        <v>35.15751056891941</v>
      </c>
    </row>
    <row r="123" spans="1:10" s="13" customFormat="1" ht="15">
      <c r="A123" s="12" t="s">
        <v>71</v>
      </c>
      <c r="B123" s="12" t="s">
        <v>35</v>
      </c>
      <c r="C123" s="26" t="s">
        <v>71</v>
      </c>
      <c r="D123" s="10" t="s">
        <v>177</v>
      </c>
      <c r="E123" s="11" t="s">
        <v>36</v>
      </c>
      <c r="F123" s="28">
        <v>1454</v>
      </c>
      <c r="G123" s="42">
        <f>G124</f>
        <v>-770</v>
      </c>
      <c r="H123" s="40">
        <f t="shared" si="3"/>
        <v>684</v>
      </c>
      <c r="I123" s="55">
        <f>I124</f>
        <v>543.08264</v>
      </c>
      <c r="J123" s="54">
        <f t="shared" si="2"/>
        <v>79.39804678362573</v>
      </c>
    </row>
    <row r="124" spans="1:10" s="13" customFormat="1" ht="48">
      <c r="A124" s="12" t="s">
        <v>71</v>
      </c>
      <c r="B124" s="12" t="s">
        <v>45</v>
      </c>
      <c r="C124" s="26" t="s">
        <v>45</v>
      </c>
      <c r="D124" s="10" t="s">
        <v>177</v>
      </c>
      <c r="E124" s="11" t="s">
        <v>44</v>
      </c>
      <c r="F124" s="28">
        <v>1454</v>
      </c>
      <c r="G124" s="42">
        <v>-770</v>
      </c>
      <c r="H124" s="40">
        <f t="shared" si="3"/>
        <v>684</v>
      </c>
      <c r="I124" s="55">
        <v>543.08264</v>
      </c>
      <c r="J124" s="54">
        <f t="shared" si="2"/>
        <v>79.39804678362573</v>
      </c>
    </row>
    <row r="125" spans="1:10" s="13" customFormat="1" ht="15">
      <c r="A125" s="12" t="s">
        <v>73</v>
      </c>
      <c r="B125" s="12" t="s">
        <v>35</v>
      </c>
      <c r="C125" s="26" t="s">
        <v>73</v>
      </c>
      <c r="D125" s="10" t="s">
        <v>178</v>
      </c>
      <c r="E125" s="11" t="s">
        <v>36</v>
      </c>
      <c r="F125" s="28">
        <v>2096</v>
      </c>
      <c r="G125" s="42">
        <f>G126</f>
        <v>770</v>
      </c>
      <c r="H125" s="40">
        <f t="shared" si="3"/>
        <v>2866</v>
      </c>
      <c r="I125" s="55">
        <f>I126</f>
        <v>713.66266</v>
      </c>
      <c r="J125" s="54">
        <f t="shared" si="2"/>
        <v>24.901</v>
      </c>
    </row>
    <row r="126" spans="1:10" s="13" customFormat="1" ht="48">
      <c r="A126" s="12" t="s">
        <v>73</v>
      </c>
      <c r="B126" s="12" t="s">
        <v>45</v>
      </c>
      <c r="C126" s="26" t="s">
        <v>45</v>
      </c>
      <c r="D126" s="10" t="s">
        <v>178</v>
      </c>
      <c r="E126" s="11" t="s">
        <v>44</v>
      </c>
      <c r="F126" s="28">
        <v>2096</v>
      </c>
      <c r="G126" s="42">
        <v>770</v>
      </c>
      <c r="H126" s="40">
        <f t="shared" si="3"/>
        <v>2866</v>
      </c>
      <c r="I126" s="55">
        <v>713.66266</v>
      </c>
      <c r="J126" s="54">
        <f t="shared" si="2"/>
        <v>24.901</v>
      </c>
    </row>
    <row r="127" spans="1:10" s="13" customFormat="1" ht="15">
      <c r="A127" s="12" t="s">
        <v>83</v>
      </c>
      <c r="B127" s="12" t="s">
        <v>35</v>
      </c>
      <c r="C127" s="26" t="s">
        <v>83</v>
      </c>
      <c r="D127" s="10" t="s">
        <v>179</v>
      </c>
      <c r="E127" s="11" t="s">
        <v>36</v>
      </c>
      <c r="F127" s="28">
        <v>19.19</v>
      </c>
      <c r="G127" s="42">
        <f>G128+G129</f>
        <v>9.7</v>
      </c>
      <c r="H127" s="40">
        <f t="shared" si="3"/>
        <v>28.89</v>
      </c>
      <c r="I127" s="55">
        <f>I128+I129</f>
        <v>1.50333</v>
      </c>
      <c r="J127" s="54">
        <f t="shared" si="2"/>
        <v>5.2036344755970925</v>
      </c>
    </row>
    <row r="128" spans="1:10" s="13" customFormat="1" ht="15">
      <c r="A128" s="12" t="s">
        <v>83</v>
      </c>
      <c r="B128" s="12" t="s">
        <v>47</v>
      </c>
      <c r="C128" s="26" t="s">
        <v>47</v>
      </c>
      <c r="D128" s="10" t="s">
        <v>179</v>
      </c>
      <c r="E128" s="11" t="s">
        <v>46</v>
      </c>
      <c r="F128" s="28">
        <v>9.19</v>
      </c>
      <c r="G128" s="42">
        <v>9.7</v>
      </c>
      <c r="H128" s="40">
        <f t="shared" si="3"/>
        <v>18.89</v>
      </c>
      <c r="I128" s="55">
        <v>1.479</v>
      </c>
      <c r="J128" s="54">
        <f t="shared" si="2"/>
        <v>7.829539438856538</v>
      </c>
    </row>
    <row r="129" spans="1:10" s="13" customFormat="1" ht="15">
      <c r="A129" s="12" t="s">
        <v>83</v>
      </c>
      <c r="B129" s="12" t="s">
        <v>76</v>
      </c>
      <c r="C129" s="26" t="s">
        <v>76</v>
      </c>
      <c r="D129" s="10" t="s">
        <v>179</v>
      </c>
      <c r="E129" s="11" t="s">
        <v>75</v>
      </c>
      <c r="F129" s="28">
        <v>10</v>
      </c>
      <c r="G129" s="42"/>
      <c r="H129" s="40">
        <f t="shared" si="3"/>
        <v>10</v>
      </c>
      <c r="I129" s="55">
        <v>0.02433</v>
      </c>
      <c r="J129" s="54">
        <f t="shared" si="2"/>
        <v>0.24330000000000002</v>
      </c>
    </row>
    <row r="130" spans="1:10" s="13" customFormat="1" ht="15">
      <c r="A130" s="12" t="s">
        <v>162</v>
      </c>
      <c r="B130" s="12" t="s">
        <v>35</v>
      </c>
      <c r="C130" s="26" t="s">
        <v>162</v>
      </c>
      <c r="D130" s="10" t="s">
        <v>161</v>
      </c>
      <c r="E130" s="11" t="s">
        <v>36</v>
      </c>
      <c r="F130" s="28">
        <v>5357.24</v>
      </c>
      <c r="G130" s="42">
        <f>G131+G133+G135</f>
        <v>-35.2</v>
      </c>
      <c r="H130" s="40">
        <f t="shared" si="3"/>
        <v>5322.04</v>
      </c>
      <c r="I130" s="55">
        <f>I131+I133+I135</f>
        <v>1635.5030900000002</v>
      </c>
      <c r="J130" s="54">
        <f t="shared" si="2"/>
        <v>30.730755311872894</v>
      </c>
    </row>
    <row r="131" spans="1:10" s="13" customFormat="1" ht="15">
      <c r="A131" s="12" t="s">
        <v>71</v>
      </c>
      <c r="B131" s="12" t="s">
        <v>35</v>
      </c>
      <c r="C131" s="26" t="s">
        <v>71</v>
      </c>
      <c r="D131" s="10" t="s">
        <v>163</v>
      </c>
      <c r="E131" s="11" t="s">
        <v>36</v>
      </c>
      <c r="F131" s="28">
        <v>1682</v>
      </c>
      <c r="G131" s="42">
        <f>G132</f>
        <v>0</v>
      </c>
      <c r="H131" s="40">
        <f t="shared" si="3"/>
        <v>1682</v>
      </c>
      <c r="I131" s="55">
        <f>I132</f>
        <v>801.4</v>
      </c>
      <c r="J131" s="54">
        <f t="shared" si="2"/>
        <v>47.64565992865636</v>
      </c>
    </row>
    <row r="132" spans="1:10" s="13" customFormat="1" ht="48">
      <c r="A132" s="12" t="s">
        <v>71</v>
      </c>
      <c r="B132" s="12" t="s">
        <v>45</v>
      </c>
      <c r="C132" s="26" t="s">
        <v>45</v>
      </c>
      <c r="D132" s="10" t="s">
        <v>163</v>
      </c>
      <c r="E132" s="11" t="s">
        <v>44</v>
      </c>
      <c r="F132" s="28">
        <v>1682</v>
      </c>
      <c r="G132" s="42"/>
      <c r="H132" s="40">
        <f t="shared" si="3"/>
        <v>1682</v>
      </c>
      <c r="I132" s="55">
        <v>801.4</v>
      </c>
      <c r="J132" s="54">
        <f t="shared" si="2"/>
        <v>47.64565992865636</v>
      </c>
    </row>
    <row r="133" spans="1:10" s="13" customFormat="1" ht="15">
      <c r="A133" s="12" t="s">
        <v>73</v>
      </c>
      <c r="B133" s="12" t="s">
        <v>35</v>
      </c>
      <c r="C133" s="26" t="s">
        <v>73</v>
      </c>
      <c r="D133" s="10" t="s">
        <v>164</v>
      </c>
      <c r="E133" s="11" t="s">
        <v>36</v>
      </c>
      <c r="F133" s="28">
        <v>2431</v>
      </c>
      <c r="G133" s="42">
        <f>G134</f>
        <v>0</v>
      </c>
      <c r="H133" s="40">
        <f t="shared" si="3"/>
        <v>2431</v>
      </c>
      <c r="I133" s="55">
        <f>I134</f>
        <v>413.42373</v>
      </c>
      <c r="J133" s="54">
        <f t="shared" si="2"/>
        <v>17.00632373508844</v>
      </c>
    </row>
    <row r="134" spans="1:10" s="13" customFormat="1" ht="48">
      <c r="A134" s="12" t="s">
        <v>73</v>
      </c>
      <c r="B134" s="12" t="s">
        <v>45</v>
      </c>
      <c r="C134" s="26" t="s">
        <v>45</v>
      </c>
      <c r="D134" s="10" t="s">
        <v>164</v>
      </c>
      <c r="E134" s="11" t="s">
        <v>44</v>
      </c>
      <c r="F134" s="28">
        <v>2431</v>
      </c>
      <c r="G134" s="42"/>
      <c r="H134" s="40">
        <f t="shared" si="3"/>
        <v>2431</v>
      </c>
      <c r="I134" s="55">
        <v>413.42373</v>
      </c>
      <c r="J134" s="54">
        <f t="shared" si="2"/>
        <v>17.00632373508844</v>
      </c>
    </row>
    <row r="135" spans="1:10" s="13" customFormat="1" ht="15">
      <c r="A135" s="12" t="s">
        <v>83</v>
      </c>
      <c r="B135" s="12" t="s">
        <v>35</v>
      </c>
      <c r="C135" s="26" t="s">
        <v>83</v>
      </c>
      <c r="D135" s="10" t="s">
        <v>165</v>
      </c>
      <c r="E135" s="11" t="s">
        <v>36</v>
      </c>
      <c r="F135" s="28">
        <v>1244.24</v>
      </c>
      <c r="G135" s="42">
        <f>G136+G137</f>
        <v>-35.2</v>
      </c>
      <c r="H135" s="40">
        <f t="shared" si="3"/>
        <v>1209.04</v>
      </c>
      <c r="I135" s="55">
        <f>I136+I137</f>
        <v>420.67936000000003</v>
      </c>
      <c r="J135" s="54">
        <f t="shared" si="2"/>
        <v>34.79449480579634</v>
      </c>
    </row>
    <row r="136" spans="1:10" s="13" customFormat="1" ht="15">
      <c r="A136" s="12" t="s">
        <v>83</v>
      </c>
      <c r="B136" s="12" t="s">
        <v>47</v>
      </c>
      <c r="C136" s="26" t="s">
        <v>47</v>
      </c>
      <c r="D136" s="10" t="s">
        <v>165</v>
      </c>
      <c r="E136" s="11" t="s">
        <v>46</v>
      </c>
      <c r="F136" s="28">
        <v>1124.24</v>
      </c>
      <c r="G136" s="42">
        <v>16.8</v>
      </c>
      <c r="H136" s="40">
        <v>1131</v>
      </c>
      <c r="I136" s="55">
        <v>346.86493</v>
      </c>
      <c r="J136" s="54">
        <f t="shared" si="2"/>
        <v>30.668870910698498</v>
      </c>
    </row>
    <row r="137" spans="1:10" s="13" customFormat="1" ht="15">
      <c r="A137" s="12" t="s">
        <v>83</v>
      </c>
      <c r="B137" s="12" t="s">
        <v>76</v>
      </c>
      <c r="C137" s="26" t="s">
        <v>76</v>
      </c>
      <c r="D137" s="10" t="s">
        <v>165</v>
      </c>
      <c r="E137" s="11" t="s">
        <v>75</v>
      </c>
      <c r="F137" s="28">
        <v>120</v>
      </c>
      <c r="G137" s="42">
        <v>-52</v>
      </c>
      <c r="H137" s="40">
        <v>78</v>
      </c>
      <c r="I137" s="55">
        <v>73.81443</v>
      </c>
      <c r="J137" s="54">
        <f t="shared" si="2"/>
        <v>94.63388461538462</v>
      </c>
    </row>
    <row r="138" spans="1:10" s="13" customFormat="1" ht="15">
      <c r="A138" s="12" t="s">
        <v>167</v>
      </c>
      <c r="B138" s="12" t="s">
        <v>35</v>
      </c>
      <c r="C138" s="26" t="s">
        <v>167</v>
      </c>
      <c r="D138" s="10" t="s">
        <v>166</v>
      </c>
      <c r="E138" s="11" t="s">
        <v>36</v>
      </c>
      <c r="F138" s="28">
        <v>849.51</v>
      </c>
      <c r="G138" s="42">
        <f>G139+G141+G143</f>
        <v>46.4</v>
      </c>
      <c r="H138" s="40">
        <f t="shared" si="3"/>
        <v>895.91</v>
      </c>
      <c r="I138" s="55">
        <f>I139+I141+I143</f>
        <v>300.7</v>
      </c>
      <c r="J138" s="54">
        <f t="shared" si="2"/>
        <v>33.56363920483084</v>
      </c>
    </row>
    <row r="139" spans="1:10" s="13" customFormat="1" ht="15">
      <c r="A139" s="12" t="s">
        <v>71</v>
      </c>
      <c r="B139" s="12" t="s">
        <v>35</v>
      </c>
      <c r="C139" s="26" t="s">
        <v>71</v>
      </c>
      <c r="D139" s="10" t="s">
        <v>168</v>
      </c>
      <c r="E139" s="11" t="s">
        <v>36</v>
      </c>
      <c r="F139" s="28">
        <v>300</v>
      </c>
      <c r="G139" s="42">
        <f>G140</f>
        <v>0</v>
      </c>
      <c r="H139" s="40">
        <f t="shared" si="3"/>
        <v>300</v>
      </c>
      <c r="I139" s="55">
        <f>I140</f>
        <v>60.7</v>
      </c>
      <c r="J139" s="54">
        <f t="shared" si="2"/>
        <v>20.233333333333334</v>
      </c>
    </row>
    <row r="140" spans="1:10" s="13" customFormat="1" ht="24">
      <c r="A140" s="12" t="s">
        <v>71</v>
      </c>
      <c r="B140" s="12" t="s">
        <v>49</v>
      </c>
      <c r="C140" s="26" t="s">
        <v>49</v>
      </c>
      <c r="D140" s="10" t="s">
        <v>168</v>
      </c>
      <c r="E140" s="11" t="s">
        <v>48</v>
      </c>
      <c r="F140" s="28">
        <v>300</v>
      </c>
      <c r="G140" s="42"/>
      <c r="H140" s="40">
        <f t="shared" si="3"/>
        <v>300</v>
      </c>
      <c r="I140" s="55">
        <v>60.7</v>
      </c>
      <c r="J140" s="54">
        <f t="shared" si="2"/>
        <v>20.233333333333334</v>
      </c>
    </row>
    <row r="141" spans="1:10" s="13" customFormat="1" ht="15">
      <c r="A141" s="12" t="s">
        <v>73</v>
      </c>
      <c r="B141" s="12" t="s">
        <v>35</v>
      </c>
      <c r="C141" s="26" t="s">
        <v>73</v>
      </c>
      <c r="D141" s="10" t="s">
        <v>169</v>
      </c>
      <c r="E141" s="11" t="s">
        <v>36</v>
      </c>
      <c r="F141" s="28">
        <v>434</v>
      </c>
      <c r="G141" s="42">
        <f>G142</f>
        <v>0</v>
      </c>
      <c r="H141" s="40">
        <f t="shared" si="3"/>
        <v>434</v>
      </c>
      <c r="I141" s="55">
        <f>I142</f>
        <v>149.5</v>
      </c>
      <c r="J141" s="54">
        <f t="shared" si="2"/>
        <v>34.44700460829493</v>
      </c>
    </row>
    <row r="142" spans="1:10" s="13" customFormat="1" ht="24">
      <c r="A142" s="12" t="s">
        <v>73</v>
      </c>
      <c r="B142" s="12" t="s">
        <v>49</v>
      </c>
      <c r="C142" s="26" t="s">
        <v>49</v>
      </c>
      <c r="D142" s="10" t="s">
        <v>169</v>
      </c>
      <c r="E142" s="11" t="s">
        <v>48</v>
      </c>
      <c r="F142" s="28">
        <v>434</v>
      </c>
      <c r="G142" s="42"/>
      <c r="H142" s="40">
        <f t="shared" si="3"/>
        <v>434</v>
      </c>
      <c r="I142" s="55">
        <v>149.5</v>
      </c>
      <c r="J142" s="54">
        <f t="shared" si="2"/>
        <v>34.44700460829493</v>
      </c>
    </row>
    <row r="143" spans="1:10" s="13" customFormat="1" ht="15">
      <c r="A143" s="12" t="s">
        <v>83</v>
      </c>
      <c r="B143" s="12" t="s">
        <v>35</v>
      </c>
      <c r="C143" s="26" t="s">
        <v>83</v>
      </c>
      <c r="D143" s="10" t="s">
        <v>170</v>
      </c>
      <c r="E143" s="11" t="s">
        <v>36</v>
      </c>
      <c r="F143" s="28">
        <v>115.51</v>
      </c>
      <c r="G143" s="42">
        <f>G144</f>
        <v>46.4</v>
      </c>
      <c r="H143" s="40">
        <f t="shared" si="3"/>
        <v>161.91</v>
      </c>
      <c r="I143" s="55">
        <f>I144</f>
        <v>90.5</v>
      </c>
      <c r="J143" s="54">
        <f t="shared" si="2"/>
        <v>55.89525044777963</v>
      </c>
    </row>
    <row r="144" spans="1:10" s="13" customFormat="1" ht="24">
      <c r="A144" s="12" t="s">
        <v>83</v>
      </c>
      <c r="B144" s="12" t="s">
        <v>49</v>
      </c>
      <c r="C144" s="26" t="s">
        <v>49</v>
      </c>
      <c r="D144" s="10" t="s">
        <v>170</v>
      </c>
      <c r="E144" s="11" t="s">
        <v>48</v>
      </c>
      <c r="F144" s="28">
        <v>115.51</v>
      </c>
      <c r="G144" s="42">
        <v>46.4</v>
      </c>
      <c r="H144" s="40">
        <f t="shared" si="3"/>
        <v>161.91</v>
      </c>
      <c r="I144" s="55">
        <v>90.5</v>
      </c>
      <c r="J144" s="54">
        <f aca="true" t="shared" si="4" ref="J144:J207">I144/H144*100</f>
        <v>55.89525044777963</v>
      </c>
    </row>
    <row r="145" spans="1:10" s="13" customFormat="1" ht="15">
      <c r="A145" s="12" t="s">
        <v>172</v>
      </c>
      <c r="B145" s="12" t="s">
        <v>35</v>
      </c>
      <c r="C145" s="26" t="s">
        <v>172</v>
      </c>
      <c r="D145" s="10" t="s">
        <v>171</v>
      </c>
      <c r="E145" s="11" t="s">
        <v>36</v>
      </c>
      <c r="F145" s="28">
        <v>3662.28</v>
      </c>
      <c r="G145" s="42">
        <f>G146+G148+G150</f>
        <v>0</v>
      </c>
      <c r="H145" s="40">
        <f t="shared" si="3"/>
        <v>3662.28</v>
      </c>
      <c r="I145" s="55">
        <f>I146+I148+I150</f>
        <v>1058.6100000000001</v>
      </c>
      <c r="J145" s="54">
        <f t="shared" si="4"/>
        <v>28.905763622661297</v>
      </c>
    </row>
    <row r="146" spans="1:10" s="13" customFormat="1" ht="15">
      <c r="A146" s="12" t="s">
        <v>71</v>
      </c>
      <c r="B146" s="12" t="s">
        <v>35</v>
      </c>
      <c r="C146" s="26" t="s">
        <v>71</v>
      </c>
      <c r="D146" s="10" t="s">
        <v>173</v>
      </c>
      <c r="E146" s="11" t="s">
        <v>36</v>
      </c>
      <c r="F146" s="28">
        <v>1356</v>
      </c>
      <c r="G146" s="42">
        <f>G147</f>
        <v>0</v>
      </c>
      <c r="H146" s="40">
        <f t="shared" si="3"/>
        <v>1356</v>
      </c>
      <c r="I146" s="55">
        <f>I147</f>
        <v>313.61</v>
      </c>
      <c r="J146" s="54">
        <f t="shared" si="4"/>
        <v>23.127581120943955</v>
      </c>
    </row>
    <row r="147" spans="1:10" s="13" customFormat="1" ht="24">
      <c r="A147" s="12" t="s">
        <v>71</v>
      </c>
      <c r="B147" s="12" t="s">
        <v>49</v>
      </c>
      <c r="C147" s="26" t="s">
        <v>49</v>
      </c>
      <c r="D147" s="10" t="s">
        <v>173</v>
      </c>
      <c r="E147" s="11" t="s">
        <v>48</v>
      </c>
      <c r="F147" s="28">
        <v>1356</v>
      </c>
      <c r="G147" s="42"/>
      <c r="H147" s="40">
        <f t="shared" si="3"/>
        <v>1356</v>
      </c>
      <c r="I147" s="55">
        <v>313.61</v>
      </c>
      <c r="J147" s="54">
        <f t="shared" si="4"/>
        <v>23.127581120943955</v>
      </c>
    </row>
    <row r="148" spans="1:10" s="13" customFormat="1" ht="15">
      <c r="A148" s="12" t="s">
        <v>73</v>
      </c>
      <c r="B148" s="12" t="s">
        <v>35</v>
      </c>
      <c r="C148" s="26" t="s">
        <v>73</v>
      </c>
      <c r="D148" s="10" t="s">
        <v>174</v>
      </c>
      <c r="E148" s="11" t="s">
        <v>36</v>
      </c>
      <c r="F148" s="28">
        <v>1960</v>
      </c>
      <c r="G148" s="42">
        <f>G149</f>
        <v>0</v>
      </c>
      <c r="H148" s="40">
        <f t="shared" si="3"/>
        <v>1960</v>
      </c>
      <c r="I148" s="55">
        <f>I149</f>
        <v>656</v>
      </c>
      <c r="J148" s="54">
        <f t="shared" si="4"/>
        <v>33.46938775510204</v>
      </c>
    </row>
    <row r="149" spans="1:10" s="13" customFormat="1" ht="24">
      <c r="A149" s="12" t="s">
        <v>73</v>
      </c>
      <c r="B149" s="12" t="s">
        <v>49</v>
      </c>
      <c r="C149" s="26" t="s">
        <v>49</v>
      </c>
      <c r="D149" s="10" t="s">
        <v>174</v>
      </c>
      <c r="E149" s="11" t="s">
        <v>48</v>
      </c>
      <c r="F149" s="28">
        <v>1960</v>
      </c>
      <c r="G149" s="42"/>
      <c r="H149" s="40">
        <f t="shared" si="3"/>
        <v>1960</v>
      </c>
      <c r="I149" s="55">
        <v>656</v>
      </c>
      <c r="J149" s="54">
        <f t="shared" si="4"/>
        <v>33.46938775510204</v>
      </c>
    </row>
    <row r="150" spans="1:10" s="13" customFormat="1" ht="15">
      <c r="A150" s="12" t="s">
        <v>83</v>
      </c>
      <c r="B150" s="12" t="s">
        <v>35</v>
      </c>
      <c r="C150" s="26" t="s">
        <v>83</v>
      </c>
      <c r="D150" s="10" t="s">
        <v>175</v>
      </c>
      <c r="E150" s="11" t="s">
        <v>36</v>
      </c>
      <c r="F150" s="28">
        <v>346.28</v>
      </c>
      <c r="G150" s="42">
        <f>G151</f>
        <v>0</v>
      </c>
      <c r="H150" s="40">
        <f aca="true" t="shared" si="5" ref="H150:H218">F150+G150</f>
        <v>346.28</v>
      </c>
      <c r="I150" s="55">
        <f>I151</f>
        <v>89</v>
      </c>
      <c r="J150" s="54">
        <f t="shared" si="4"/>
        <v>25.7017442532055</v>
      </c>
    </row>
    <row r="151" spans="1:10" s="13" customFormat="1" ht="24">
      <c r="A151" s="12" t="s">
        <v>83</v>
      </c>
      <c r="B151" s="12" t="s">
        <v>49</v>
      </c>
      <c r="C151" s="26" t="s">
        <v>49</v>
      </c>
      <c r="D151" s="10" t="s">
        <v>175</v>
      </c>
      <c r="E151" s="11" t="s">
        <v>48</v>
      </c>
      <c r="F151" s="28">
        <v>346.28</v>
      </c>
      <c r="G151" s="42"/>
      <c r="H151" s="40">
        <f t="shared" si="5"/>
        <v>346.28</v>
      </c>
      <c r="I151" s="55">
        <v>89</v>
      </c>
      <c r="J151" s="54">
        <f t="shared" si="4"/>
        <v>25.7017442532055</v>
      </c>
    </row>
    <row r="152" spans="1:10" s="13" customFormat="1" ht="24">
      <c r="A152" s="12" t="s">
        <v>185</v>
      </c>
      <c r="B152" s="12" t="s">
        <v>35</v>
      </c>
      <c r="C152" s="26" t="s">
        <v>185</v>
      </c>
      <c r="D152" s="10" t="s">
        <v>184</v>
      </c>
      <c r="E152" s="11" t="s">
        <v>36</v>
      </c>
      <c r="F152" s="28">
        <v>284.1</v>
      </c>
      <c r="G152" s="42">
        <f>G153+G154</f>
        <v>0</v>
      </c>
      <c r="H152" s="40">
        <f t="shared" si="5"/>
        <v>284.1</v>
      </c>
      <c r="I152" s="55">
        <f>I153+I154</f>
        <v>52.60635</v>
      </c>
      <c r="J152" s="54">
        <f t="shared" si="4"/>
        <v>18.516842661034847</v>
      </c>
    </row>
    <row r="153" spans="1:10" s="13" customFormat="1" ht="48">
      <c r="A153" s="12" t="s">
        <v>185</v>
      </c>
      <c r="B153" s="12" t="s">
        <v>45</v>
      </c>
      <c r="C153" s="26" t="s">
        <v>45</v>
      </c>
      <c r="D153" s="10" t="s">
        <v>184</v>
      </c>
      <c r="E153" s="11" t="s">
        <v>44</v>
      </c>
      <c r="F153" s="28">
        <v>52.3</v>
      </c>
      <c r="G153" s="42">
        <v>4.7</v>
      </c>
      <c r="H153" s="40">
        <f t="shared" si="5"/>
        <v>57</v>
      </c>
      <c r="I153" s="55"/>
      <c r="J153" s="54">
        <f t="shared" si="4"/>
        <v>0</v>
      </c>
    </row>
    <row r="154" spans="1:10" s="13" customFormat="1" ht="15">
      <c r="A154" s="12" t="s">
        <v>185</v>
      </c>
      <c r="B154" s="12" t="s">
        <v>47</v>
      </c>
      <c r="C154" s="26" t="s">
        <v>47</v>
      </c>
      <c r="D154" s="10" t="s">
        <v>184</v>
      </c>
      <c r="E154" s="11" t="s">
        <v>46</v>
      </c>
      <c r="F154" s="28">
        <v>231.8</v>
      </c>
      <c r="G154" s="42">
        <v>-4.7</v>
      </c>
      <c r="H154" s="40">
        <f t="shared" si="5"/>
        <v>227.10000000000002</v>
      </c>
      <c r="I154" s="55">
        <v>52.60635</v>
      </c>
      <c r="J154" s="54">
        <f t="shared" si="4"/>
        <v>23.164398943196826</v>
      </c>
    </row>
    <row r="155" spans="1:10" s="13" customFormat="1" ht="36">
      <c r="A155" s="12" t="s">
        <v>134</v>
      </c>
      <c r="B155" s="12" t="s">
        <v>35</v>
      </c>
      <c r="C155" s="26" t="s">
        <v>134</v>
      </c>
      <c r="D155" s="10" t="s">
        <v>157</v>
      </c>
      <c r="E155" s="11" t="s">
        <v>36</v>
      </c>
      <c r="F155" s="28">
        <v>264</v>
      </c>
      <c r="G155" s="42">
        <f>G156</f>
        <v>0</v>
      </c>
      <c r="H155" s="40">
        <f t="shared" si="5"/>
        <v>264</v>
      </c>
      <c r="I155" s="55">
        <f>I156</f>
        <v>67.6</v>
      </c>
      <c r="J155" s="54">
        <f t="shared" si="4"/>
        <v>25.606060606060606</v>
      </c>
    </row>
    <row r="156" spans="1:10" s="13" customFormat="1" ht="60">
      <c r="A156" s="12" t="s">
        <v>159</v>
      </c>
      <c r="B156" s="12" t="s">
        <v>35</v>
      </c>
      <c r="C156" s="26" t="s">
        <v>159</v>
      </c>
      <c r="D156" s="10" t="s">
        <v>158</v>
      </c>
      <c r="E156" s="11" t="s">
        <v>36</v>
      </c>
      <c r="F156" s="28">
        <v>264</v>
      </c>
      <c r="G156" s="42">
        <f>G157+G158</f>
        <v>0</v>
      </c>
      <c r="H156" s="40">
        <f t="shared" si="5"/>
        <v>264</v>
      </c>
      <c r="I156" s="55">
        <f>I157+I158</f>
        <v>67.6</v>
      </c>
      <c r="J156" s="54">
        <f t="shared" si="4"/>
        <v>25.606060606060606</v>
      </c>
    </row>
    <row r="157" spans="1:10" s="13" customFormat="1" ht="48">
      <c r="A157" s="12" t="s">
        <v>159</v>
      </c>
      <c r="B157" s="12" t="s">
        <v>45</v>
      </c>
      <c r="C157" s="26" t="s">
        <v>45</v>
      </c>
      <c r="D157" s="10" t="s">
        <v>158</v>
      </c>
      <c r="E157" s="11" t="s">
        <v>44</v>
      </c>
      <c r="F157" s="28">
        <v>143.3</v>
      </c>
      <c r="G157" s="42"/>
      <c r="H157" s="40">
        <f t="shared" si="5"/>
        <v>143.3</v>
      </c>
      <c r="I157" s="55">
        <v>32.024</v>
      </c>
      <c r="J157" s="54">
        <f t="shared" si="4"/>
        <v>22.34752267969295</v>
      </c>
    </row>
    <row r="158" spans="1:10" s="13" customFormat="1" ht="24">
      <c r="A158" s="12" t="s">
        <v>159</v>
      </c>
      <c r="B158" s="12" t="s">
        <v>49</v>
      </c>
      <c r="C158" s="26" t="s">
        <v>49</v>
      </c>
      <c r="D158" s="10" t="s">
        <v>158</v>
      </c>
      <c r="E158" s="11" t="s">
        <v>48</v>
      </c>
      <c r="F158" s="28">
        <v>120.7</v>
      </c>
      <c r="G158" s="42"/>
      <c r="H158" s="40">
        <f t="shared" si="5"/>
        <v>120.7</v>
      </c>
      <c r="I158" s="55">
        <v>35.576</v>
      </c>
      <c r="J158" s="54">
        <f t="shared" si="4"/>
        <v>29.474730737365366</v>
      </c>
    </row>
    <row r="159" spans="1:10" s="13" customFormat="1" ht="36">
      <c r="A159" s="12" t="s">
        <v>122</v>
      </c>
      <c r="B159" s="12" t="s">
        <v>35</v>
      </c>
      <c r="C159" s="26" t="s">
        <v>122</v>
      </c>
      <c r="D159" s="10" t="s">
        <v>186</v>
      </c>
      <c r="E159" s="11" t="s">
        <v>36</v>
      </c>
      <c r="F159" s="28">
        <v>150</v>
      </c>
      <c r="G159" s="42">
        <f>G160</f>
        <v>-150</v>
      </c>
      <c r="H159" s="40">
        <f t="shared" si="5"/>
        <v>0</v>
      </c>
      <c r="I159" s="55">
        <f>I160</f>
        <v>0</v>
      </c>
      <c r="J159" s="54" t="e">
        <f t="shared" si="4"/>
        <v>#DIV/0!</v>
      </c>
    </row>
    <row r="160" spans="1:10" s="13" customFormat="1" ht="24">
      <c r="A160" s="12" t="s">
        <v>188</v>
      </c>
      <c r="B160" s="12" t="s">
        <v>35</v>
      </c>
      <c r="C160" s="26" t="s">
        <v>188</v>
      </c>
      <c r="D160" s="10" t="s">
        <v>187</v>
      </c>
      <c r="E160" s="11" t="s">
        <v>36</v>
      </c>
      <c r="F160" s="28">
        <v>150</v>
      </c>
      <c r="G160" s="42">
        <f>G161</f>
        <v>-150</v>
      </c>
      <c r="H160" s="40">
        <f t="shared" si="5"/>
        <v>0</v>
      </c>
      <c r="I160" s="55">
        <f>I161</f>
        <v>0</v>
      </c>
      <c r="J160" s="54" t="e">
        <f t="shared" si="4"/>
        <v>#DIV/0!</v>
      </c>
    </row>
    <row r="161" spans="1:10" s="13" customFormat="1" ht="15">
      <c r="A161" s="12" t="s">
        <v>188</v>
      </c>
      <c r="B161" s="12" t="s">
        <v>47</v>
      </c>
      <c r="C161" s="26" t="s">
        <v>47</v>
      </c>
      <c r="D161" s="10" t="s">
        <v>187</v>
      </c>
      <c r="E161" s="11" t="s">
        <v>46</v>
      </c>
      <c r="F161" s="28">
        <v>150</v>
      </c>
      <c r="G161" s="42">
        <v>-150</v>
      </c>
      <c r="H161" s="40">
        <f t="shared" si="5"/>
        <v>0</v>
      </c>
      <c r="I161" s="55"/>
      <c r="J161" s="54" t="e">
        <f t="shared" si="4"/>
        <v>#DIV/0!</v>
      </c>
    </row>
    <row r="162" spans="1:10" s="13" customFormat="1" ht="36">
      <c r="A162" s="12" t="s">
        <v>190</v>
      </c>
      <c r="B162" s="12" t="s">
        <v>35</v>
      </c>
      <c r="C162" s="25" t="s">
        <v>190</v>
      </c>
      <c r="D162" s="19" t="s">
        <v>189</v>
      </c>
      <c r="E162" s="19" t="s">
        <v>36</v>
      </c>
      <c r="F162" s="27">
        <v>863.43</v>
      </c>
      <c r="G162" s="42">
        <f>G163+G179+G182</f>
        <v>0</v>
      </c>
      <c r="H162" s="39">
        <f t="shared" si="5"/>
        <v>863.43</v>
      </c>
      <c r="I162" s="54">
        <f>I163+I179+I182</f>
        <v>166.17908</v>
      </c>
      <c r="J162" s="54">
        <f t="shared" si="4"/>
        <v>19.24638708407167</v>
      </c>
    </row>
    <row r="163" spans="1:10" s="13" customFormat="1" ht="15">
      <c r="A163" s="12" t="s">
        <v>196</v>
      </c>
      <c r="B163" s="12" t="s">
        <v>35</v>
      </c>
      <c r="C163" s="26" t="s">
        <v>196</v>
      </c>
      <c r="D163" s="10" t="s">
        <v>195</v>
      </c>
      <c r="E163" s="11" t="s">
        <v>36</v>
      </c>
      <c r="F163" s="28">
        <v>753.43</v>
      </c>
      <c r="G163" s="42">
        <f>G164+G171+G173+G175</f>
        <v>0</v>
      </c>
      <c r="H163" s="40">
        <f t="shared" si="5"/>
        <v>753.43</v>
      </c>
      <c r="I163" s="55">
        <f>I164+I173+I175+I177</f>
        <v>166.17908</v>
      </c>
      <c r="J163" s="55">
        <f t="shared" si="4"/>
        <v>22.05633967322777</v>
      </c>
    </row>
    <row r="164" spans="1:10" s="13" customFormat="1" ht="15">
      <c r="A164" s="12" t="s">
        <v>198</v>
      </c>
      <c r="B164" s="12" t="s">
        <v>35</v>
      </c>
      <c r="C164" s="26" t="s">
        <v>198</v>
      </c>
      <c r="D164" s="10" t="s">
        <v>197</v>
      </c>
      <c r="E164" s="11" t="s">
        <v>36</v>
      </c>
      <c r="F164" s="28">
        <v>656.43</v>
      </c>
      <c r="G164" s="42">
        <f>G165+G167+G169</f>
        <v>0</v>
      </c>
      <c r="H164" s="40">
        <f t="shared" si="5"/>
        <v>656.43</v>
      </c>
      <c r="I164" s="55">
        <f>I165+I167+I169</f>
        <v>166.17908</v>
      </c>
      <c r="J164" s="55">
        <f t="shared" si="4"/>
        <v>25.315582773486895</v>
      </c>
    </row>
    <row r="165" spans="1:10" s="13" customFormat="1" ht="15">
      <c r="A165" s="12" t="s">
        <v>71</v>
      </c>
      <c r="B165" s="12" t="s">
        <v>35</v>
      </c>
      <c r="C165" s="26" t="s">
        <v>71</v>
      </c>
      <c r="D165" s="10" t="s">
        <v>201</v>
      </c>
      <c r="E165" s="11" t="s">
        <v>36</v>
      </c>
      <c r="F165" s="28">
        <v>266</v>
      </c>
      <c r="G165" s="42">
        <f>G166</f>
        <v>0</v>
      </c>
      <c r="H165" s="40">
        <f t="shared" si="5"/>
        <v>266</v>
      </c>
      <c r="I165" s="55">
        <f>I166</f>
        <v>50.21539</v>
      </c>
      <c r="J165" s="55">
        <f t="shared" si="4"/>
        <v>18.877966165413536</v>
      </c>
    </row>
    <row r="166" spans="1:10" s="13" customFormat="1" ht="48">
      <c r="A166" s="12" t="s">
        <v>71</v>
      </c>
      <c r="B166" s="12" t="s">
        <v>45</v>
      </c>
      <c r="C166" s="26" t="s">
        <v>45</v>
      </c>
      <c r="D166" s="10" t="s">
        <v>201</v>
      </c>
      <c r="E166" s="11" t="s">
        <v>44</v>
      </c>
      <c r="F166" s="28">
        <v>266</v>
      </c>
      <c r="G166" s="42"/>
      <c r="H166" s="40">
        <f t="shared" si="5"/>
        <v>266</v>
      </c>
      <c r="I166" s="55">
        <v>50.21539</v>
      </c>
      <c r="J166" s="55">
        <f t="shared" si="4"/>
        <v>18.877966165413536</v>
      </c>
    </row>
    <row r="167" spans="1:10" s="13" customFormat="1" ht="15">
      <c r="A167" s="12" t="s">
        <v>73</v>
      </c>
      <c r="B167" s="12" t="s">
        <v>35</v>
      </c>
      <c r="C167" s="26" t="s">
        <v>73</v>
      </c>
      <c r="D167" s="10" t="s">
        <v>200</v>
      </c>
      <c r="E167" s="11" t="s">
        <v>36</v>
      </c>
      <c r="F167" s="28">
        <v>383</v>
      </c>
      <c r="G167" s="42">
        <f>G168</f>
        <v>0</v>
      </c>
      <c r="H167" s="40">
        <f t="shared" si="5"/>
        <v>383</v>
      </c>
      <c r="I167" s="55">
        <f>I168</f>
        <v>115.96369</v>
      </c>
      <c r="J167" s="55">
        <f t="shared" si="4"/>
        <v>30.277725848563968</v>
      </c>
    </row>
    <row r="168" spans="1:10" s="13" customFormat="1" ht="48">
      <c r="A168" s="12" t="s">
        <v>73</v>
      </c>
      <c r="B168" s="12" t="s">
        <v>45</v>
      </c>
      <c r="C168" s="26" t="s">
        <v>45</v>
      </c>
      <c r="D168" s="10" t="s">
        <v>200</v>
      </c>
      <c r="E168" s="11" t="s">
        <v>44</v>
      </c>
      <c r="F168" s="28">
        <v>383</v>
      </c>
      <c r="G168" s="42"/>
      <c r="H168" s="40">
        <f t="shared" si="5"/>
        <v>383</v>
      </c>
      <c r="I168" s="55">
        <v>115.96369</v>
      </c>
      <c r="J168" s="55">
        <f t="shared" si="4"/>
        <v>30.277725848563968</v>
      </c>
    </row>
    <row r="169" spans="1:10" s="13" customFormat="1" ht="15">
      <c r="A169" s="12" t="s">
        <v>83</v>
      </c>
      <c r="B169" s="12" t="s">
        <v>35</v>
      </c>
      <c r="C169" s="26" t="s">
        <v>83</v>
      </c>
      <c r="D169" s="10" t="s">
        <v>199</v>
      </c>
      <c r="E169" s="11" t="s">
        <v>36</v>
      </c>
      <c r="F169" s="28">
        <v>7.43</v>
      </c>
      <c r="G169" s="42">
        <f>G170</f>
        <v>0</v>
      </c>
      <c r="H169" s="40">
        <f t="shared" si="5"/>
        <v>7.43</v>
      </c>
      <c r="I169" s="55">
        <f>I170</f>
        <v>0</v>
      </c>
      <c r="J169" s="55">
        <f t="shared" si="4"/>
        <v>0</v>
      </c>
    </row>
    <row r="170" spans="1:10" s="13" customFormat="1" ht="15">
      <c r="A170" s="12" t="s">
        <v>83</v>
      </c>
      <c r="B170" s="12" t="s">
        <v>47</v>
      </c>
      <c r="C170" s="26" t="s">
        <v>47</v>
      </c>
      <c r="D170" s="10" t="s">
        <v>199</v>
      </c>
      <c r="E170" s="11" t="s">
        <v>46</v>
      </c>
      <c r="F170" s="28">
        <v>7.43</v>
      </c>
      <c r="G170" s="42"/>
      <c r="H170" s="40">
        <f t="shared" si="5"/>
        <v>7.43</v>
      </c>
      <c r="I170" s="55"/>
      <c r="J170" s="55">
        <f t="shared" si="4"/>
        <v>0</v>
      </c>
    </row>
    <row r="171" spans="1:10" s="13" customFormat="1" ht="24" hidden="1">
      <c r="A171" s="12"/>
      <c r="B171" s="12"/>
      <c r="C171" s="26" t="s">
        <v>465</v>
      </c>
      <c r="D171" s="29" t="s">
        <v>464</v>
      </c>
      <c r="E171" s="10" t="s">
        <v>36</v>
      </c>
      <c r="F171" s="28">
        <v>0</v>
      </c>
      <c r="G171" s="42">
        <f>G172</f>
        <v>0</v>
      </c>
      <c r="H171" s="40">
        <f t="shared" si="5"/>
        <v>0</v>
      </c>
      <c r="I171" s="55"/>
      <c r="J171" s="55" t="e">
        <f t="shared" si="4"/>
        <v>#DIV/0!</v>
      </c>
    </row>
    <row r="172" spans="1:10" s="13" customFormat="1" ht="15" hidden="1">
      <c r="A172" s="12"/>
      <c r="B172" s="12"/>
      <c r="C172" s="26" t="s">
        <v>47</v>
      </c>
      <c r="D172" s="29" t="s">
        <v>464</v>
      </c>
      <c r="E172" s="10" t="s">
        <v>46</v>
      </c>
      <c r="F172" s="28">
        <v>0</v>
      </c>
      <c r="G172" s="42"/>
      <c r="H172" s="40">
        <f t="shared" si="5"/>
        <v>0</v>
      </c>
      <c r="I172" s="55">
        <v>97</v>
      </c>
      <c r="J172" s="55" t="e">
        <f t="shared" si="4"/>
        <v>#DIV/0!</v>
      </c>
    </row>
    <row r="173" spans="1:10" s="13" customFormat="1" ht="24">
      <c r="A173" s="12" t="s">
        <v>203</v>
      </c>
      <c r="B173" s="12" t="s">
        <v>35</v>
      </c>
      <c r="C173" s="30" t="s">
        <v>203</v>
      </c>
      <c r="D173" s="29" t="s">
        <v>202</v>
      </c>
      <c r="E173" s="31" t="s">
        <v>36</v>
      </c>
      <c r="F173" s="32">
        <v>53</v>
      </c>
      <c r="G173" s="42">
        <f>G174</f>
        <v>0</v>
      </c>
      <c r="H173" s="40">
        <f t="shared" si="5"/>
        <v>53</v>
      </c>
      <c r="I173" s="55">
        <f>I174</f>
        <v>0</v>
      </c>
      <c r="J173" s="55">
        <f t="shared" si="4"/>
        <v>0</v>
      </c>
    </row>
    <row r="174" spans="1:10" s="13" customFormat="1" ht="15">
      <c r="A174" s="12" t="s">
        <v>203</v>
      </c>
      <c r="B174" s="12" t="s">
        <v>47</v>
      </c>
      <c r="C174" s="30" t="s">
        <v>47</v>
      </c>
      <c r="D174" s="29" t="s">
        <v>202</v>
      </c>
      <c r="E174" s="31" t="s">
        <v>46</v>
      </c>
      <c r="F174" s="32">
        <v>53</v>
      </c>
      <c r="G174" s="42"/>
      <c r="H174" s="40">
        <f t="shared" si="5"/>
        <v>53</v>
      </c>
      <c r="I174" s="55"/>
      <c r="J174" s="55">
        <f t="shared" si="4"/>
        <v>0</v>
      </c>
    </row>
    <row r="175" spans="1:10" s="13" customFormat="1" ht="15">
      <c r="A175" s="12"/>
      <c r="B175" s="12"/>
      <c r="C175" s="30" t="s">
        <v>466</v>
      </c>
      <c r="D175" s="29" t="s">
        <v>467</v>
      </c>
      <c r="E175" s="29" t="s">
        <v>36</v>
      </c>
      <c r="F175" s="32">
        <v>26.4</v>
      </c>
      <c r="G175" s="42">
        <f>G176</f>
        <v>0</v>
      </c>
      <c r="H175" s="40">
        <f t="shared" si="5"/>
        <v>26.4</v>
      </c>
      <c r="I175" s="55">
        <f>I176</f>
        <v>0</v>
      </c>
      <c r="J175" s="55">
        <f t="shared" si="4"/>
        <v>0</v>
      </c>
    </row>
    <row r="176" spans="1:10" s="13" customFormat="1" ht="15">
      <c r="A176" s="12"/>
      <c r="B176" s="12"/>
      <c r="C176" s="26" t="s">
        <v>47</v>
      </c>
      <c r="D176" s="29" t="s">
        <v>467</v>
      </c>
      <c r="E176" s="29" t="s">
        <v>46</v>
      </c>
      <c r="F176" s="32">
        <v>26.4</v>
      </c>
      <c r="G176" s="42"/>
      <c r="H176" s="40">
        <f t="shared" si="5"/>
        <v>26.4</v>
      </c>
      <c r="I176" s="55"/>
      <c r="J176" s="55">
        <f t="shared" si="4"/>
        <v>0</v>
      </c>
    </row>
    <row r="177" spans="1:10" s="13" customFormat="1" ht="24">
      <c r="A177" s="12"/>
      <c r="B177" s="12"/>
      <c r="C177" s="26" t="s">
        <v>465</v>
      </c>
      <c r="D177" s="29" t="s">
        <v>464</v>
      </c>
      <c r="E177" s="10" t="s">
        <v>36</v>
      </c>
      <c r="F177" s="28">
        <v>17.6</v>
      </c>
      <c r="G177" s="42">
        <f>G178</f>
        <v>0</v>
      </c>
      <c r="H177" s="40">
        <f>F177+G177</f>
        <v>17.6</v>
      </c>
      <c r="I177" s="55">
        <f>I178</f>
        <v>0</v>
      </c>
      <c r="J177" s="55">
        <f t="shared" si="4"/>
        <v>0</v>
      </c>
    </row>
    <row r="178" spans="1:10" s="13" customFormat="1" ht="15">
      <c r="A178" s="12"/>
      <c r="B178" s="12"/>
      <c r="C178" s="26" t="s">
        <v>47</v>
      </c>
      <c r="D178" s="29" t="s">
        <v>464</v>
      </c>
      <c r="E178" s="10" t="s">
        <v>46</v>
      </c>
      <c r="F178" s="28">
        <v>17.6</v>
      </c>
      <c r="G178" s="42"/>
      <c r="H178" s="40">
        <f>F178+G178</f>
        <v>17.6</v>
      </c>
      <c r="I178" s="55"/>
      <c r="J178" s="55">
        <f t="shared" si="4"/>
        <v>0</v>
      </c>
    </row>
    <row r="179" spans="1:10" s="13" customFormat="1" ht="15">
      <c r="A179" s="12" t="s">
        <v>192</v>
      </c>
      <c r="B179" s="12" t="s">
        <v>35</v>
      </c>
      <c r="C179" s="26" t="s">
        <v>192</v>
      </c>
      <c r="D179" s="10" t="s">
        <v>191</v>
      </c>
      <c r="E179" s="11" t="s">
        <v>36</v>
      </c>
      <c r="F179" s="28">
        <v>80</v>
      </c>
      <c r="G179" s="42">
        <f>G180</f>
        <v>0</v>
      </c>
      <c r="H179" s="40">
        <f t="shared" si="5"/>
        <v>80</v>
      </c>
      <c r="I179" s="55">
        <f>I180</f>
        <v>0</v>
      </c>
      <c r="J179" s="55">
        <f t="shared" si="4"/>
        <v>0</v>
      </c>
    </row>
    <row r="180" spans="1:10" s="13" customFormat="1" ht="15">
      <c r="A180" s="12" t="s">
        <v>194</v>
      </c>
      <c r="B180" s="12" t="s">
        <v>35</v>
      </c>
      <c r="C180" s="26" t="s">
        <v>194</v>
      </c>
      <c r="D180" s="10" t="s">
        <v>193</v>
      </c>
      <c r="E180" s="11" t="s">
        <v>36</v>
      </c>
      <c r="F180" s="28">
        <v>80</v>
      </c>
      <c r="G180" s="42">
        <f>G181</f>
        <v>0</v>
      </c>
      <c r="H180" s="40">
        <f t="shared" si="5"/>
        <v>80</v>
      </c>
      <c r="I180" s="55">
        <f>I181</f>
        <v>0</v>
      </c>
      <c r="J180" s="55">
        <f t="shared" si="4"/>
        <v>0</v>
      </c>
    </row>
    <row r="181" spans="1:10" s="13" customFormat="1" ht="15">
      <c r="A181" s="12" t="s">
        <v>194</v>
      </c>
      <c r="B181" s="12" t="s">
        <v>76</v>
      </c>
      <c r="C181" s="26" t="s">
        <v>76</v>
      </c>
      <c r="D181" s="10" t="s">
        <v>193</v>
      </c>
      <c r="E181" s="11" t="s">
        <v>75</v>
      </c>
      <c r="F181" s="28">
        <v>80</v>
      </c>
      <c r="G181" s="42"/>
      <c r="H181" s="40">
        <f t="shared" si="5"/>
        <v>80</v>
      </c>
      <c r="I181" s="55"/>
      <c r="J181" s="55">
        <f t="shared" si="4"/>
        <v>0</v>
      </c>
    </row>
    <row r="182" spans="1:10" s="13" customFormat="1" ht="15">
      <c r="A182" s="12" t="s">
        <v>205</v>
      </c>
      <c r="B182" s="12" t="s">
        <v>35</v>
      </c>
      <c r="C182" s="26" t="s">
        <v>205</v>
      </c>
      <c r="D182" s="10" t="s">
        <v>204</v>
      </c>
      <c r="E182" s="11" t="s">
        <v>36</v>
      </c>
      <c r="F182" s="28">
        <v>30</v>
      </c>
      <c r="G182" s="42">
        <f>G183</f>
        <v>0</v>
      </c>
      <c r="H182" s="40">
        <f t="shared" si="5"/>
        <v>30</v>
      </c>
      <c r="I182" s="55">
        <f>I183</f>
        <v>0</v>
      </c>
      <c r="J182" s="55">
        <f t="shared" si="4"/>
        <v>0</v>
      </c>
    </row>
    <row r="183" spans="1:10" s="13" customFormat="1" ht="36">
      <c r="A183" s="12" t="s">
        <v>207</v>
      </c>
      <c r="B183" s="12" t="s">
        <v>35</v>
      </c>
      <c r="C183" s="26" t="s">
        <v>207</v>
      </c>
      <c r="D183" s="10" t="s">
        <v>206</v>
      </c>
      <c r="E183" s="11" t="s">
        <v>36</v>
      </c>
      <c r="F183" s="28">
        <v>30</v>
      </c>
      <c r="G183" s="42">
        <f>G184</f>
        <v>0</v>
      </c>
      <c r="H183" s="40">
        <f t="shared" si="5"/>
        <v>30</v>
      </c>
      <c r="I183" s="55">
        <f>I184</f>
        <v>0</v>
      </c>
      <c r="J183" s="55">
        <f t="shared" si="4"/>
        <v>0</v>
      </c>
    </row>
    <row r="184" spans="1:10" s="13" customFormat="1" ht="15">
      <c r="A184" s="12" t="s">
        <v>207</v>
      </c>
      <c r="B184" s="12" t="s">
        <v>47</v>
      </c>
      <c r="C184" s="26" t="s">
        <v>47</v>
      </c>
      <c r="D184" s="10" t="s">
        <v>206</v>
      </c>
      <c r="E184" s="11" t="s">
        <v>46</v>
      </c>
      <c r="F184" s="28">
        <v>30</v>
      </c>
      <c r="G184" s="42"/>
      <c r="H184" s="40">
        <f t="shared" si="5"/>
        <v>30</v>
      </c>
      <c r="I184" s="55"/>
      <c r="J184" s="55">
        <f t="shared" si="4"/>
        <v>0</v>
      </c>
    </row>
    <row r="185" spans="1:10" s="13" customFormat="1" ht="36">
      <c r="A185" s="12" t="s">
        <v>107</v>
      </c>
      <c r="B185" s="12" t="s">
        <v>35</v>
      </c>
      <c r="C185" s="25" t="s">
        <v>107</v>
      </c>
      <c r="D185" s="19" t="s">
        <v>106</v>
      </c>
      <c r="E185" s="19" t="s">
        <v>36</v>
      </c>
      <c r="F185" s="27">
        <v>12373.9</v>
      </c>
      <c r="G185" s="42">
        <f>G186+G188+G193+G196+G201+G191</f>
        <v>-0.09999999999990905</v>
      </c>
      <c r="H185" s="39">
        <f t="shared" si="5"/>
        <v>12373.8</v>
      </c>
      <c r="I185" s="54">
        <f>I186+I188+I193+I196+I201</f>
        <v>6449.4380599999995</v>
      </c>
      <c r="J185" s="54">
        <f t="shared" si="4"/>
        <v>52.1217254198387</v>
      </c>
    </row>
    <row r="186" spans="1:10" s="13" customFormat="1" ht="15">
      <c r="A186" s="12" t="s">
        <v>117</v>
      </c>
      <c r="B186" s="12" t="s">
        <v>35</v>
      </c>
      <c r="C186" s="26" t="s">
        <v>117</v>
      </c>
      <c r="D186" s="10" t="s">
        <v>116</v>
      </c>
      <c r="E186" s="11" t="s">
        <v>36</v>
      </c>
      <c r="F186" s="28">
        <v>466</v>
      </c>
      <c r="G186" s="42">
        <f>G187</f>
        <v>1069.7</v>
      </c>
      <c r="H186" s="40">
        <f t="shared" si="5"/>
        <v>1535.7</v>
      </c>
      <c r="I186" s="55">
        <f>I187</f>
        <v>251.42861</v>
      </c>
      <c r="J186" s="55">
        <f t="shared" si="4"/>
        <v>16.37224783486358</v>
      </c>
    </row>
    <row r="187" spans="1:10" s="13" customFormat="1" ht="15">
      <c r="A187" s="12" t="s">
        <v>117</v>
      </c>
      <c r="B187" s="12" t="s">
        <v>119</v>
      </c>
      <c r="C187" s="26" t="s">
        <v>119</v>
      </c>
      <c r="D187" s="10" t="s">
        <v>116</v>
      </c>
      <c r="E187" s="11" t="s">
        <v>118</v>
      </c>
      <c r="F187" s="28">
        <v>466</v>
      </c>
      <c r="G187" s="42">
        <v>1069.7</v>
      </c>
      <c r="H187" s="40">
        <f t="shared" si="5"/>
        <v>1535.7</v>
      </c>
      <c r="I187" s="55">
        <v>251.42861</v>
      </c>
      <c r="J187" s="55">
        <f t="shared" si="4"/>
        <v>16.37224783486358</v>
      </c>
    </row>
    <row r="188" spans="1:10" s="13" customFormat="1" ht="15">
      <c r="A188" s="12" t="s">
        <v>124</v>
      </c>
      <c r="B188" s="12" t="s">
        <v>35</v>
      </c>
      <c r="C188" s="26" t="s">
        <v>124</v>
      </c>
      <c r="D188" s="10" t="s">
        <v>123</v>
      </c>
      <c r="E188" s="11" t="s">
        <v>36</v>
      </c>
      <c r="F188" s="28">
        <v>6833.2</v>
      </c>
      <c r="G188" s="42">
        <f>G189</f>
        <v>-1113</v>
      </c>
      <c r="H188" s="40">
        <f t="shared" si="5"/>
        <v>5720.2</v>
      </c>
      <c r="I188" s="55">
        <f>I189+I191</f>
        <v>1191.709</v>
      </c>
      <c r="J188" s="55">
        <f t="shared" si="4"/>
        <v>20.833344987937487</v>
      </c>
    </row>
    <row r="189" spans="1:10" s="13" customFormat="1" ht="24" hidden="1">
      <c r="A189" s="12" t="s">
        <v>126</v>
      </c>
      <c r="B189" s="12" t="s">
        <v>35</v>
      </c>
      <c r="C189" s="26" t="s">
        <v>126</v>
      </c>
      <c r="D189" s="10" t="s">
        <v>125</v>
      </c>
      <c r="E189" s="11" t="s">
        <v>36</v>
      </c>
      <c r="F189" s="28">
        <v>1113</v>
      </c>
      <c r="G189" s="42">
        <f>G190</f>
        <v>-1113</v>
      </c>
      <c r="H189" s="40">
        <f t="shared" si="5"/>
        <v>0</v>
      </c>
      <c r="I189" s="55">
        <f>I190</f>
        <v>0</v>
      </c>
      <c r="J189" s="55" t="e">
        <f t="shared" si="4"/>
        <v>#DIV/0!</v>
      </c>
    </row>
    <row r="190" spans="1:10" s="13" customFormat="1" ht="15" hidden="1">
      <c r="A190" s="12" t="s">
        <v>126</v>
      </c>
      <c r="B190" s="12" t="s">
        <v>113</v>
      </c>
      <c r="C190" s="26" t="s">
        <v>113</v>
      </c>
      <c r="D190" s="10" t="s">
        <v>125</v>
      </c>
      <c r="E190" s="11" t="s">
        <v>112</v>
      </c>
      <c r="F190" s="28">
        <v>1113</v>
      </c>
      <c r="G190" s="42">
        <v>-1113</v>
      </c>
      <c r="H190" s="40">
        <f t="shared" si="5"/>
        <v>0</v>
      </c>
      <c r="I190" s="55"/>
      <c r="J190" s="55" t="e">
        <f t="shared" si="4"/>
        <v>#DIV/0!</v>
      </c>
    </row>
    <row r="191" spans="1:10" s="13" customFormat="1" ht="15">
      <c r="A191" s="12" t="s">
        <v>128</v>
      </c>
      <c r="B191" s="12" t="s">
        <v>35</v>
      </c>
      <c r="C191" s="26" t="s">
        <v>128</v>
      </c>
      <c r="D191" s="10" t="s">
        <v>127</v>
      </c>
      <c r="E191" s="11" t="s">
        <v>36</v>
      </c>
      <c r="F191" s="28">
        <v>5720.2</v>
      </c>
      <c r="G191" s="42">
        <f>G192</f>
        <v>-1069.7</v>
      </c>
      <c r="H191" s="40">
        <f t="shared" si="5"/>
        <v>4650.5</v>
      </c>
      <c r="I191" s="55">
        <f>I192</f>
        <v>1191.709</v>
      </c>
      <c r="J191" s="55">
        <f t="shared" si="4"/>
        <v>25.625395118804427</v>
      </c>
    </row>
    <row r="192" spans="1:10" s="13" customFormat="1" ht="15">
      <c r="A192" s="12" t="s">
        <v>128</v>
      </c>
      <c r="B192" s="12" t="s">
        <v>113</v>
      </c>
      <c r="C192" s="26" t="s">
        <v>113</v>
      </c>
      <c r="D192" s="10" t="s">
        <v>127</v>
      </c>
      <c r="E192" s="11" t="s">
        <v>112</v>
      </c>
      <c r="F192" s="28">
        <v>5720.2</v>
      </c>
      <c r="G192" s="42">
        <v>-1069.7</v>
      </c>
      <c r="H192" s="40">
        <f t="shared" si="5"/>
        <v>4650.5</v>
      </c>
      <c r="I192" s="55">
        <v>1191.709</v>
      </c>
      <c r="J192" s="55">
        <f t="shared" si="4"/>
        <v>25.625395118804427</v>
      </c>
    </row>
    <row r="193" spans="1:10" s="13" customFormat="1" ht="36">
      <c r="A193" s="12" t="s">
        <v>95</v>
      </c>
      <c r="B193" s="12" t="s">
        <v>35</v>
      </c>
      <c r="C193" s="26" t="s">
        <v>95</v>
      </c>
      <c r="D193" s="10" t="s">
        <v>120</v>
      </c>
      <c r="E193" s="11" t="s">
        <v>36</v>
      </c>
      <c r="F193" s="28">
        <v>4693.85</v>
      </c>
      <c r="G193" s="42">
        <f>G194</f>
        <v>-0.1</v>
      </c>
      <c r="H193" s="40">
        <f t="shared" si="5"/>
        <v>4693.75</v>
      </c>
      <c r="I193" s="55">
        <f>I194</f>
        <v>4633.15045</v>
      </c>
      <c r="J193" s="55">
        <f t="shared" si="4"/>
        <v>98.7089310252996</v>
      </c>
    </row>
    <row r="194" spans="1:10" s="13" customFormat="1" ht="36">
      <c r="A194" s="12" t="s">
        <v>122</v>
      </c>
      <c r="B194" s="12" t="s">
        <v>35</v>
      </c>
      <c r="C194" s="26" t="s">
        <v>122</v>
      </c>
      <c r="D194" s="10" t="s">
        <v>121</v>
      </c>
      <c r="E194" s="11" t="s">
        <v>36</v>
      </c>
      <c r="F194" s="28">
        <v>4693.85</v>
      </c>
      <c r="G194" s="42">
        <f>G195</f>
        <v>-0.1</v>
      </c>
      <c r="H194" s="40">
        <f t="shared" si="5"/>
        <v>4693.75</v>
      </c>
      <c r="I194" s="55">
        <f>I195</f>
        <v>4633.15045</v>
      </c>
      <c r="J194" s="55">
        <f t="shared" si="4"/>
        <v>98.7089310252996</v>
      </c>
    </row>
    <row r="195" spans="1:10" s="13" customFormat="1" ht="15">
      <c r="A195" s="12" t="s">
        <v>122</v>
      </c>
      <c r="B195" s="12" t="s">
        <v>113</v>
      </c>
      <c r="C195" s="26" t="s">
        <v>113</v>
      </c>
      <c r="D195" s="10" t="s">
        <v>121</v>
      </c>
      <c r="E195" s="11" t="s">
        <v>112</v>
      </c>
      <c r="F195" s="28">
        <v>4693.85</v>
      </c>
      <c r="G195" s="42">
        <v>-0.1</v>
      </c>
      <c r="H195" s="40">
        <f t="shared" si="5"/>
        <v>4693.75</v>
      </c>
      <c r="I195" s="55">
        <v>4633.15045</v>
      </c>
      <c r="J195" s="55">
        <f t="shared" si="4"/>
        <v>98.7089310252996</v>
      </c>
    </row>
    <row r="196" spans="1:10" s="13" customFormat="1" ht="36">
      <c r="A196" s="12" t="s">
        <v>109</v>
      </c>
      <c r="B196" s="12" t="s">
        <v>35</v>
      </c>
      <c r="C196" s="26" t="s">
        <v>109</v>
      </c>
      <c r="D196" s="10" t="s">
        <v>108</v>
      </c>
      <c r="E196" s="11" t="s">
        <v>36</v>
      </c>
      <c r="F196" s="28">
        <v>1.2</v>
      </c>
      <c r="G196" s="42">
        <v>1113</v>
      </c>
      <c r="H196" s="40">
        <f t="shared" si="5"/>
        <v>1114.2</v>
      </c>
      <c r="I196" s="55">
        <f>I197+I199</f>
        <v>278.25</v>
      </c>
      <c r="J196" s="55">
        <f t="shared" si="4"/>
        <v>24.973074851911683</v>
      </c>
    </row>
    <row r="197" spans="1:10" s="13" customFormat="1" ht="15">
      <c r="A197" s="12"/>
      <c r="B197" s="12"/>
      <c r="C197" s="34" t="s">
        <v>474</v>
      </c>
      <c r="D197" s="35" t="s">
        <v>475</v>
      </c>
      <c r="E197" s="35" t="s">
        <v>36</v>
      </c>
      <c r="F197" s="28">
        <v>0</v>
      </c>
      <c r="G197" s="42">
        <f>G198</f>
        <v>1113</v>
      </c>
      <c r="H197" s="40">
        <f t="shared" si="5"/>
        <v>1113</v>
      </c>
      <c r="I197" s="55">
        <f>I198</f>
        <v>278.25</v>
      </c>
      <c r="J197" s="55">
        <f t="shared" si="4"/>
        <v>25</v>
      </c>
    </row>
    <row r="198" spans="1:10" s="13" customFormat="1" ht="15">
      <c r="A198" s="12"/>
      <c r="B198" s="12"/>
      <c r="C198" s="34" t="s">
        <v>113</v>
      </c>
      <c r="D198" s="35" t="s">
        <v>475</v>
      </c>
      <c r="E198" s="35" t="s">
        <v>112</v>
      </c>
      <c r="F198" s="28">
        <v>0</v>
      </c>
      <c r="G198" s="42">
        <v>1113</v>
      </c>
      <c r="H198" s="40">
        <f t="shared" si="5"/>
        <v>1113</v>
      </c>
      <c r="I198" s="55">
        <v>278.25</v>
      </c>
      <c r="J198" s="55">
        <f t="shared" si="4"/>
        <v>25</v>
      </c>
    </row>
    <row r="199" spans="1:10" s="13" customFormat="1" ht="24">
      <c r="A199" s="12" t="s">
        <v>111</v>
      </c>
      <c r="B199" s="12" t="s">
        <v>35</v>
      </c>
      <c r="C199" s="26" t="s">
        <v>111</v>
      </c>
      <c r="D199" s="10" t="s">
        <v>110</v>
      </c>
      <c r="E199" s="11" t="s">
        <v>36</v>
      </c>
      <c r="F199" s="28">
        <v>1.2</v>
      </c>
      <c r="G199" s="42">
        <f>G200</f>
        <v>0</v>
      </c>
      <c r="H199" s="40">
        <f t="shared" si="5"/>
        <v>1.2</v>
      </c>
      <c r="I199" s="55">
        <f>I200</f>
        <v>0</v>
      </c>
      <c r="J199" s="55">
        <f t="shared" si="4"/>
        <v>0</v>
      </c>
    </row>
    <row r="200" spans="1:10" s="13" customFormat="1" ht="15">
      <c r="A200" s="12" t="s">
        <v>111</v>
      </c>
      <c r="B200" s="12" t="s">
        <v>113</v>
      </c>
      <c r="C200" s="26" t="s">
        <v>113</v>
      </c>
      <c r="D200" s="10" t="s">
        <v>110</v>
      </c>
      <c r="E200" s="11" t="s">
        <v>112</v>
      </c>
      <c r="F200" s="28">
        <v>1.2</v>
      </c>
      <c r="G200" s="42"/>
      <c r="H200" s="40">
        <f t="shared" si="5"/>
        <v>1.2</v>
      </c>
      <c r="I200" s="55"/>
      <c r="J200" s="55">
        <f t="shared" si="4"/>
        <v>0</v>
      </c>
    </row>
    <row r="201" spans="1:10" s="13" customFormat="1" ht="36">
      <c r="A201" s="12" t="s">
        <v>115</v>
      </c>
      <c r="B201" s="12" t="s">
        <v>35</v>
      </c>
      <c r="C201" s="26" t="s">
        <v>115</v>
      </c>
      <c r="D201" s="10" t="s">
        <v>114</v>
      </c>
      <c r="E201" s="11" t="s">
        <v>36</v>
      </c>
      <c r="F201" s="28">
        <v>379.6</v>
      </c>
      <c r="G201" s="42">
        <f>G202</f>
        <v>0</v>
      </c>
      <c r="H201" s="40">
        <f t="shared" si="5"/>
        <v>379.6</v>
      </c>
      <c r="I201" s="55">
        <f>I202</f>
        <v>94.9</v>
      </c>
      <c r="J201" s="55">
        <f t="shared" si="4"/>
        <v>25</v>
      </c>
    </row>
    <row r="202" spans="1:10" s="13" customFormat="1" ht="15">
      <c r="A202" s="12" t="s">
        <v>115</v>
      </c>
      <c r="B202" s="12" t="s">
        <v>113</v>
      </c>
      <c r="C202" s="26" t="s">
        <v>113</v>
      </c>
      <c r="D202" s="10" t="s">
        <v>114</v>
      </c>
      <c r="E202" s="11" t="s">
        <v>112</v>
      </c>
      <c r="F202" s="28">
        <v>379.6</v>
      </c>
      <c r="G202" s="42"/>
      <c r="H202" s="40">
        <f t="shared" si="5"/>
        <v>379.6</v>
      </c>
      <c r="I202" s="55">
        <v>94.9</v>
      </c>
      <c r="J202" s="55">
        <f t="shared" si="4"/>
        <v>25</v>
      </c>
    </row>
    <row r="203" spans="1:10" s="13" customFormat="1" ht="15" hidden="1">
      <c r="A203" s="12" t="s">
        <v>130</v>
      </c>
      <c r="B203" s="12" t="s">
        <v>35</v>
      </c>
      <c r="C203" s="26" t="s">
        <v>130</v>
      </c>
      <c r="D203" s="10" t="s">
        <v>129</v>
      </c>
      <c r="E203" s="11" t="s">
        <v>36</v>
      </c>
      <c r="F203" s="28">
        <v>0</v>
      </c>
      <c r="G203" s="42"/>
      <c r="H203" s="39">
        <f t="shared" si="5"/>
        <v>0</v>
      </c>
      <c r="I203" s="55"/>
      <c r="J203" s="54" t="e">
        <f t="shared" si="4"/>
        <v>#DIV/0!</v>
      </c>
    </row>
    <row r="204" spans="1:10" s="13" customFormat="1" ht="15" hidden="1">
      <c r="A204" s="12" t="s">
        <v>130</v>
      </c>
      <c r="B204" s="12" t="s">
        <v>76</v>
      </c>
      <c r="C204" s="26" t="s">
        <v>76</v>
      </c>
      <c r="D204" s="10" t="s">
        <v>129</v>
      </c>
      <c r="E204" s="11" t="s">
        <v>75</v>
      </c>
      <c r="F204" s="28">
        <v>0</v>
      </c>
      <c r="G204" s="42"/>
      <c r="H204" s="39">
        <f t="shared" si="5"/>
        <v>0</v>
      </c>
      <c r="I204" s="55"/>
      <c r="J204" s="54" t="e">
        <f t="shared" si="4"/>
        <v>#DIV/0!</v>
      </c>
    </row>
    <row r="205" spans="1:10" s="13" customFormat="1" ht="24">
      <c r="A205" s="12" t="s">
        <v>209</v>
      </c>
      <c r="B205" s="12" t="s">
        <v>35</v>
      </c>
      <c r="C205" s="25" t="s">
        <v>209</v>
      </c>
      <c r="D205" s="19" t="s">
        <v>208</v>
      </c>
      <c r="E205" s="19" t="s">
        <v>36</v>
      </c>
      <c r="F205" s="27">
        <v>2830.1</v>
      </c>
      <c r="G205" s="42">
        <f>G206+G214+G220</f>
        <v>3483.9</v>
      </c>
      <c r="H205" s="39">
        <f t="shared" si="5"/>
        <v>6314</v>
      </c>
      <c r="I205" s="54">
        <f>I206+I214+I220</f>
        <v>180.3</v>
      </c>
      <c r="J205" s="54">
        <f t="shared" si="4"/>
        <v>2.85555907507127</v>
      </c>
    </row>
    <row r="206" spans="1:10" s="13" customFormat="1" ht="36">
      <c r="A206" s="12" t="s">
        <v>134</v>
      </c>
      <c r="B206" s="12" t="s">
        <v>35</v>
      </c>
      <c r="C206" s="26" t="s">
        <v>134</v>
      </c>
      <c r="D206" s="10" t="s">
        <v>214</v>
      </c>
      <c r="E206" s="11" t="s">
        <v>36</v>
      </c>
      <c r="F206" s="28">
        <v>1109</v>
      </c>
      <c r="G206" s="42">
        <f>G207+G210+G212</f>
        <v>0</v>
      </c>
      <c r="H206" s="40">
        <f t="shared" si="5"/>
        <v>1109</v>
      </c>
      <c r="I206" s="55">
        <f>I207+I210+I212</f>
        <v>180.3</v>
      </c>
      <c r="J206" s="55">
        <f t="shared" si="4"/>
        <v>16.257889990982868</v>
      </c>
    </row>
    <row r="207" spans="1:10" s="13" customFormat="1" ht="36">
      <c r="A207" s="12" t="s">
        <v>220</v>
      </c>
      <c r="B207" s="12" t="s">
        <v>35</v>
      </c>
      <c r="C207" s="26" t="s">
        <v>220</v>
      </c>
      <c r="D207" s="10" t="s">
        <v>219</v>
      </c>
      <c r="E207" s="11" t="s">
        <v>36</v>
      </c>
      <c r="F207" s="28">
        <v>1040</v>
      </c>
      <c r="G207" s="42">
        <f>G208+G209</f>
        <v>0</v>
      </c>
      <c r="H207" s="40">
        <f t="shared" si="5"/>
        <v>1040</v>
      </c>
      <c r="I207" s="55">
        <f>I208+I209</f>
        <v>180.3</v>
      </c>
      <c r="J207" s="55">
        <f t="shared" si="4"/>
        <v>17.33653846153846</v>
      </c>
    </row>
    <row r="208" spans="1:10" s="13" customFormat="1" ht="48">
      <c r="A208" s="12" t="s">
        <v>220</v>
      </c>
      <c r="B208" s="12" t="s">
        <v>45</v>
      </c>
      <c r="C208" s="26" t="s">
        <v>45</v>
      </c>
      <c r="D208" s="10" t="s">
        <v>219</v>
      </c>
      <c r="E208" s="11" t="s">
        <v>44</v>
      </c>
      <c r="F208" s="28">
        <v>850</v>
      </c>
      <c r="G208" s="42"/>
      <c r="H208" s="40">
        <f t="shared" si="5"/>
        <v>850</v>
      </c>
      <c r="I208" s="55">
        <v>148.657</v>
      </c>
      <c r="J208" s="55">
        <f aca="true" t="shared" si="6" ref="J208:J271">I208/H208*100</f>
        <v>17.48905882352941</v>
      </c>
    </row>
    <row r="209" spans="1:10" s="13" customFormat="1" ht="15">
      <c r="A209" s="12" t="s">
        <v>220</v>
      </c>
      <c r="B209" s="12" t="s">
        <v>47</v>
      </c>
      <c r="C209" s="26" t="s">
        <v>47</v>
      </c>
      <c r="D209" s="10" t="s">
        <v>219</v>
      </c>
      <c r="E209" s="11" t="s">
        <v>46</v>
      </c>
      <c r="F209" s="28">
        <v>190</v>
      </c>
      <c r="G209" s="42"/>
      <c r="H209" s="40">
        <f t="shared" si="5"/>
        <v>190</v>
      </c>
      <c r="I209" s="55">
        <v>31.643</v>
      </c>
      <c r="J209" s="55">
        <f t="shared" si="6"/>
        <v>16.65421052631579</v>
      </c>
    </row>
    <row r="210" spans="1:10" s="13" customFormat="1" ht="72">
      <c r="A210" s="12" t="s">
        <v>218</v>
      </c>
      <c r="B210" s="12" t="s">
        <v>35</v>
      </c>
      <c r="C210" s="26" t="s">
        <v>218</v>
      </c>
      <c r="D210" s="10" t="s">
        <v>217</v>
      </c>
      <c r="E210" s="11" t="s">
        <v>36</v>
      </c>
      <c r="F210" s="28">
        <v>44</v>
      </c>
      <c r="G210" s="42">
        <f>G211</f>
        <v>0</v>
      </c>
      <c r="H210" s="40">
        <f t="shared" si="5"/>
        <v>44</v>
      </c>
      <c r="I210" s="55">
        <f>I211</f>
        <v>0</v>
      </c>
      <c r="J210" s="55">
        <f t="shared" si="6"/>
        <v>0</v>
      </c>
    </row>
    <row r="211" spans="1:10" s="13" customFormat="1" ht="15">
      <c r="A211" s="12" t="s">
        <v>218</v>
      </c>
      <c r="B211" s="12" t="s">
        <v>47</v>
      </c>
      <c r="C211" s="26" t="s">
        <v>47</v>
      </c>
      <c r="D211" s="10" t="s">
        <v>217</v>
      </c>
      <c r="E211" s="11" t="s">
        <v>46</v>
      </c>
      <c r="F211" s="28">
        <v>44</v>
      </c>
      <c r="G211" s="42"/>
      <c r="H211" s="40">
        <f t="shared" si="5"/>
        <v>44</v>
      </c>
      <c r="I211" s="55"/>
      <c r="J211" s="55">
        <f t="shared" si="6"/>
        <v>0</v>
      </c>
    </row>
    <row r="212" spans="1:10" s="13" customFormat="1" ht="60">
      <c r="A212" s="12" t="s">
        <v>216</v>
      </c>
      <c r="B212" s="12" t="s">
        <v>35</v>
      </c>
      <c r="C212" s="26" t="s">
        <v>216</v>
      </c>
      <c r="D212" s="10" t="s">
        <v>215</v>
      </c>
      <c r="E212" s="11" t="s">
        <v>36</v>
      </c>
      <c r="F212" s="28">
        <v>25</v>
      </c>
      <c r="G212" s="42">
        <f>G213</f>
        <v>0</v>
      </c>
      <c r="H212" s="40">
        <f t="shared" si="5"/>
        <v>25</v>
      </c>
      <c r="I212" s="55">
        <f>I213</f>
        <v>0</v>
      </c>
      <c r="J212" s="55">
        <f t="shared" si="6"/>
        <v>0</v>
      </c>
    </row>
    <row r="213" spans="1:10" s="13" customFormat="1" ht="15">
      <c r="A213" s="12" t="s">
        <v>216</v>
      </c>
      <c r="B213" s="12" t="s">
        <v>47</v>
      </c>
      <c r="C213" s="26" t="s">
        <v>47</v>
      </c>
      <c r="D213" s="10" t="s">
        <v>215</v>
      </c>
      <c r="E213" s="11" t="s">
        <v>46</v>
      </c>
      <c r="F213" s="28">
        <v>25</v>
      </c>
      <c r="G213" s="42"/>
      <c r="H213" s="40">
        <f t="shared" si="5"/>
        <v>25</v>
      </c>
      <c r="I213" s="55"/>
      <c r="J213" s="55">
        <f t="shared" si="6"/>
        <v>0</v>
      </c>
    </row>
    <row r="214" spans="1:10" s="13" customFormat="1" ht="24">
      <c r="A214" s="12" t="s">
        <v>213</v>
      </c>
      <c r="B214" s="12" t="s">
        <v>35</v>
      </c>
      <c r="C214" s="26" t="s">
        <v>213</v>
      </c>
      <c r="D214" s="10" t="s">
        <v>212</v>
      </c>
      <c r="E214" s="11" t="s">
        <v>36</v>
      </c>
      <c r="F214" s="28">
        <v>0</v>
      </c>
      <c r="G214" s="42">
        <f>G215+G216+G218</f>
        <v>0</v>
      </c>
      <c r="H214" s="40">
        <f>H215</f>
        <v>430.2</v>
      </c>
      <c r="I214" s="55">
        <f>I215</f>
        <v>0</v>
      </c>
      <c r="J214" s="55">
        <f t="shared" si="6"/>
        <v>0</v>
      </c>
    </row>
    <row r="215" spans="1:10" s="13" customFormat="1" ht="15">
      <c r="A215" s="12"/>
      <c r="B215" s="12"/>
      <c r="C215" s="26" t="s">
        <v>76</v>
      </c>
      <c r="D215" s="10" t="s">
        <v>212</v>
      </c>
      <c r="E215" s="11" t="s">
        <v>75</v>
      </c>
      <c r="F215" s="28">
        <v>0</v>
      </c>
      <c r="G215" s="42">
        <v>430.2</v>
      </c>
      <c r="H215" s="40">
        <f t="shared" si="5"/>
        <v>430.2</v>
      </c>
      <c r="I215" s="55"/>
      <c r="J215" s="55">
        <f t="shared" si="6"/>
        <v>0</v>
      </c>
    </row>
    <row r="216" spans="1:10" s="13" customFormat="1" ht="15" hidden="1">
      <c r="A216" s="12"/>
      <c r="B216" s="12"/>
      <c r="C216" s="26" t="s">
        <v>469</v>
      </c>
      <c r="D216" s="10" t="s">
        <v>468</v>
      </c>
      <c r="E216" s="10" t="s">
        <v>36</v>
      </c>
      <c r="F216" s="28">
        <v>275.8</v>
      </c>
      <c r="G216" s="42">
        <f>G217</f>
        <v>-275.8</v>
      </c>
      <c r="H216" s="40">
        <f t="shared" si="5"/>
        <v>0</v>
      </c>
      <c r="I216" s="55"/>
      <c r="J216" s="55" t="e">
        <f t="shared" si="6"/>
        <v>#DIV/0!</v>
      </c>
    </row>
    <row r="217" spans="1:10" s="13" customFormat="1" ht="15" hidden="1">
      <c r="A217" s="12" t="s">
        <v>213</v>
      </c>
      <c r="B217" s="12" t="s">
        <v>76</v>
      </c>
      <c r="C217" s="26" t="s">
        <v>76</v>
      </c>
      <c r="D217" s="10" t="s">
        <v>468</v>
      </c>
      <c r="E217" s="11" t="s">
        <v>75</v>
      </c>
      <c r="F217" s="28">
        <v>275.8</v>
      </c>
      <c r="G217" s="42">
        <v>-275.8</v>
      </c>
      <c r="H217" s="40">
        <f t="shared" si="5"/>
        <v>0</v>
      </c>
      <c r="I217" s="55"/>
      <c r="J217" s="55" t="e">
        <f t="shared" si="6"/>
        <v>#DIV/0!</v>
      </c>
    </row>
    <row r="218" spans="1:10" s="13" customFormat="1" ht="15" hidden="1">
      <c r="A218" s="12" t="s">
        <v>213</v>
      </c>
      <c r="B218" s="12" t="s">
        <v>35</v>
      </c>
      <c r="C218" s="26" t="s">
        <v>471</v>
      </c>
      <c r="D218" s="10" t="s">
        <v>470</v>
      </c>
      <c r="E218" s="11" t="s">
        <v>36</v>
      </c>
      <c r="F218" s="28">
        <v>154.4</v>
      </c>
      <c r="G218" s="42">
        <f>G219</f>
        <v>-154.4</v>
      </c>
      <c r="H218" s="40">
        <f t="shared" si="5"/>
        <v>0</v>
      </c>
      <c r="I218" s="55"/>
      <c r="J218" s="55" t="e">
        <f t="shared" si="6"/>
        <v>#DIV/0!</v>
      </c>
    </row>
    <row r="219" spans="1:10" s="13" customFormat="1" ht="15" hidden="1">
      <c r="A219" s="12" t="s">
        <v>213</v>
      </c>
      <c r="B219" s="12" t="s">
        <v>76</v>
      </c>
      <c r="C219" s="26" t="s">
        <v>76</v>
      </c>
      <c r="D219" s="10" t="s">
        <v>470</v>
      </c>
      <c r="E219" s="11" t="s">
        <v>75</v>
      </c>
      <c r="F219" s="28">
        <v>154.4</v>
      </c>
      <c r="G219" s="42">
        <v>-154.4</v>
      </c>
      <c r="H219" s="40">
        <f aca="true" t="shared" si="7" ref="H219:H284">F219+G219</f>
        <v>0</v>
      </c>
      <c r="I219" s="55"/>
      <c r="J219" s="55" t="e">
        <f t="shared" si="6"/>
        <v>#DIV/0!</v>
      </c>
    </row>
    <row r="220" spans="1:10" s="13" customFormat="1" ht="24">
      <c r="A220" s="12" t="s">
        <v>211</v>
      </c>
      <c r="B220" s="12" t="s">
        <v>35</v>
      </c>
      <c r="C220" s="26" t="s">
        <v>211</v>
      </c>
      <c r="D220" s="10" t="s">
        <v>210</v>
      </c>
      <c r="E220" s="11" t="s">
        <v>36</v>
      </c>
      <c r="F220" s="28">
        <v>1290.9</v>
      </c>
      <c r="G220" s="42">
        <v>3483.9</v>
      </c>
      <c r="H220" s="40">
        <f t="shared" si="7"/>
        <v>4774.8</v>
      </c>
      <c r="I220" s="55">
        <f>I221</f>
        <v>0</v>
      </c>
      <c r="J220" s="55">
        <f t="shared" si="6"/>
        <v>0</v>
      </c>
    </row>
    <row r="221" spans="1:10" s="13" customFormat="1" ht="15">
      <c r="A221" s="12"/>
      <c r="B221" s="12"/>
      <c r="C221" s="26" t="s">
        <v>76</v>
      </c>
      <c r="D221" s="10" t="s">
        <v>210</v>
      </c>
      <c r="E221" s="11" t="s">
        <v>75</v>
      </c>
      <c r="F221" s="28">
        <v>0</v>
      </c>
      <c r="G221" s="42">
        <v>4774.8</v>
      </c>
      <c r="H221" s="40">
        <f t="shared" si="7"/>
        <v>4774.8</v>
      </c>
      <c r="I221" s="55"/>
      <c r="J221" s="55">
        <f t="shared" si="6"/>
        <v>0</v>
      </c>
    </row>
    <row r="222" spans="1:10" s="13" customFormat="1" ht="15" hidden="1">
      <c r="A222" s="12"/>
      <c r="B222" s="12"/>
      <c r="C222" s="26" t="s">
        <v>471</v>
      </c>
      <c r="D222" s="10" t="s">
        <v>472</v>
      </c>
      <c r="E222" s="10" t="s">
        <v>36</v>
      </c>
      <c r="F222" s="28">
        <v>1290.9</v>
      </c>
      <c r="G222" s="42">
        <f>G223</f>
        <v>-1290.9</v>
      </c>
      <c r="H222" s="40">
        <f t="shared" si="7"/>
        <v>0</v>
      </c>
      <c r="I222" s="55"/>
      <c r="J222" s="55" t="e">
        <f t="shared" si="6"/>
        <v>#DIV/0!</v>
      </c>
    </row>
    <row r="223" spans="1:10" s="13" customFormat="1" ht="15" hidden="1">
      <c r="A223" s="12" t="s">
        <v>211</v>
      </c>
      <c r="B223" s="12" t="s">
        <v>76</v>
      </c>
      <c r="C223" s="26" t="s">
        <v>76</v>
      </c>
      <c r="D223" s="10" t="s">
        <v>472</v>
      </c>
      <c r="E223" s="11" t="s">
        <v>75</v>
      </c>
      <c r="F223" s="28">
        <v>1290.9</v>
      </c>
      <c r="G223" s="42">
        <v>-1290.9</v>
      </c>
      <c r="H223" s="40">
        <f t="shared" si="7"/>
        <v>0</v>
      </c>
      <c r="I223" s="55"/>
      <c r="J223" s="55" t="e">
        <f t="shared" si="6"/>
        <v>#DIV/0!</v>
      </c>
    </row>
    <row r="224" spans="1:10" s="13" customFormat="1" ht="36">
      <c r="A224" s="12" t="s">
        <v>222</v>
      </c>
      <c r="B224" s="12" t="s">
        <v>35</v>
      </c>
      <c r="C224" s="25" t="s">
        <v>222</v>
      </c>
      <c r="D224" s="19" t="s">
        <v>221</v>
      </c>
      <c r="E224" s="19" t="s">
        <v>36</v>
      </c>
      <c r="F224" s="27">
        <v>300</v>
      </c>
      <c r="G224" s="42">
        <f>G225</f>
        <v>0</v>
      </c>
      <c r="H224" s="39">
        <f t="shared" si="7"/>
        <v>300</v>
      </c>
      <c r="I224" s="54">
        <f>I225</f>
        <v>0</v>
      </c>
      <c r="J224" s="54">
        <f t="shared" si="6"/>
        <v>0</v>
      </c>
    </row>
    <row r="225" spans="1:10" s="13" customFormat="1" ht="15">
      <c r="A225" s="12" t="s">
        <v>196</v>
      </c>
      <c r="B225" s="12" t="s">
        <v>35</v>
      </c>
      <c r="C225" s="26" t="s">
        <v>196</v>
      </c>
      <c r="D225" s="10" t="s">
        <v>223</v>
      </c>
      <c r="E225" s="11" t="s">
        <v>36</v>
      </c>
      <c r="F225" s="28">
        <v>300</v>
      </c>
      <c r="G225" s="42">
        <f>G226</f>
        <v>0</v>
      </c>
      <c r="H225" s="40">
        <f t="shared" si="7"/>
        <v>300</v>
      </c>
      <c r="I225" s="55">
        <f>I226</f>
        <v>0</v>
      </c>
      <c r="J225" s="55">
        <f t="shared" si="6"/>
        <v>0</v>
      </c>
    </row>
    <row r="226" spans="1:10" s="13" customFormat="1" ht="15">
      <c r="A226" s="12" t="s">
        <v>225</v>
      </c>
      <c r="B226" s="12" t="s">
        <v>35</v>
      </c>
      <c r="C226" s="26" t="s">
        <v>225</v>
      </c>
      <c r="D226" s="10" t="s">
        <v>224</v>
      </c>
      <c r="E226" s="11" t="s">
        <v>36</v>
      </c>
      <c r="F226" s="28">
        <v>300</v>
      </c>
      <c r="G226" s="42">
        <f>G227+G228</f>
        <v>0</v>
      </c>
      <c r="H226" s="40">
        <f t="shared" si="7"/>
        <v>300</v>
      </c>
      <c r="I226" s="55">
        <f>I227+I228</f>
        <v>0</v>
      </c>
      <c r="J226" s="55">
        <f t="shared" si="6"/>
        <v>0</v>
      </c>
    </row>
    <row r="227" spans="1:10" s="13" customFormat="1" ht="15">
      <c r="A227" s="12" t="s">
        <v>225</v>
      </c>
      <c r="B227" s="12" t="s">
        <v>47</v>
      </c>
      <c r="C227" s="26" t="s">
        <v>47</v>
      </c>
      <c r="D227" s="10" t="s">
        <v>224</v>
      </c>
      <c r="E227" s="11" t="s">
        <v>46</v>
      </c>
      <c r="F227" s="28">
        <v>300</v>
      </c>
      <c r="G227" s="42">
        <v>-6</v>
      </c>
      <c r="H227" s="40">
        <f t="shared" si="7"/>
        <v>294</v>
      </c>
      <c r="I227" s="55"/>
      <c r="J227" s="55">
        <f t="shared" si="6"/>
        <v>0</v>
      </c>
    </row>
    <row r="228" spans="1:10" s="13" customFormat="1" ht="25.5">
      <c r="A228" s="12"/>
      <c r="B228" s="12"/>
      <c r="C228" s="36" t="s">
        <v>49</v>
      </c>
      <c r="D228" s="10" t="s">
        <v>224</v>
      </c>
      <c r="E228" s="10" t="s">
        <v>48</v>
      </c>
      <c r="F228" s="28">
        <v>0</v>
      </c>
      <c r="G228" s="42">
        <v>6</v>
      </c>
      <c r="H228" s="40">
        <f t="shared" si="7"/>
        <v>6</v>
      </c>
      <c r="I228" s="55"/>
      <c r="J228" s="55">
        <f t="shared" si="6"/>
        <v>0</v>
      </c>
    </row>
    <row r="229" spans="1:10" s="13" customFormat="1" ht="24">
      <c r="A229" s="12" t="s">
        <v>227</v>
      </c>
      <c r="B229" s="12" t="s">
        <v>35</v>
      </c>
      <c r="C229" s="25" t="s">
        <v>227</v>
      </c>
      <c r="D229" s="19" t="s">
        <v>226</v>
      </c>
      <c r="E229" s="19" t="s">
        <v>36</v>
      </c>
      <c r="F229" s="27">
        <v>118.75</v>
      </c>
      <c r="G229" s="42">
        <f>G230+G233</f>
        <v>0</v>
      </c>
      <c r="H229" s="39">
        <f t="shared" si="7"/>
        <v>118.75</v>
      </c>
      <c r="I229" s="54">
        <f>I230+I233</f>
        <v>23.37214</v>
      </c>
      <c r="J229" s="54">
        <f t="shared" si="6"/>
        <v>19.68180210526316</v>
      </c>
    </row>
    <row r="230" spans="1:10" s="13" customFormat="1" ht="24">
      <c r="A230" s="12" t="s">
        <v>67</v>
      </c>
      <c r="B230" s="12" t="s">
        <v>35</v>
      </c>
      <c r="C230" s="26" t="s">
        <v>67</v>
      </c>
      <c r="D230" s="10" t="s">
        <v>231</v>
      </c>
      <c r="E230" s="11" t="s">
        <v>36</v>
      </c>
      <c r="F230" s="28">
        <v>63.75</v>
      </c>
      <c r="G230" s="42">
        <f>G231</f>
        <v>0</v>
      </c>
      <c r="H230" s="40">
        <f t="shared" si="7"/>
        <v>63.75</v>
      </c>
      <c r="I230" s="55">
        <f>I231</f>
        <v>4.37214</v>
      </c>
      <c r="J230" s="55">
        <f t="shared" si="6"/>
        <v>6.858258823529412</v>
      </c>
    </row>
    <row r="231" spans="1:10" s="13" customFormat="1" ht="15">
      <c r="A231" s="12" t="s">
        <v>233</v>
      </c>
      <c r="B231" s="12" t="s">
        <v>35</v>
      </c>
      <c r="C231" s="26" t="s">
        <v>233</v>
      </c>
      <c r="D231" s="10" t="s">
        <v>232</v>
      </c>
      <c r="E231" s="11" t="s">
        <v>36</v>
      </c>
      <c r="F231" s="28">
        <v>63.75</v>
      </c>
      <c r="G231" s="42">
        <f>G232</f>
        <v>0</v>
      </c>
      <c r="H231" s="40">
        <f t="shared" si="7"/>
        <v>63.75</v>
      </c>
      <c r="I231" s="55">
        <f>I232</f>
        <v>4.37214</v>
      </c>
      <c r="J231" s="55">
        <f t="shared" si="6"/>
        <v>6.858258823529412</v>
      </c>
    </row>
    <row r="232" spans="1:10" s="13" customFormat="1" ht="15">
      <c r="A232" s="12" t="s">
        <v>233</v>
      </c>
      <c r="B232" s="12" t="s">
        <v>47</v>
      </c>
      <c r="C232" s="26" t="s">
        <v>47</v>
      </c>
      <c r="D232" s="10" t="s">
        <v>232</v>
      </c>
      <c r="E232" s="11" t="s">
        <v>46</v>
      </c>
      <c r="F232" s="28">
        <v>63.75</v>
      </c>
      <c r="G232" s="42"/>
      <c r="H232" s="40">
        <f t="shared" si="7"/>
        <v>63.75</v>
      </c>
      <c r="I232" s="55">
        <v>4.37214</v>
      </c>
      <c r="J232" s="55">
        <f t="shared" si="6"/>
        <v>6.858258823529412</v>
      </c>
    </row>
    <row r="233" spans="1:10" s="13" customFormat="1" ht="36">
      <c r="A233" s="12" t="s">
        <v>134</v>
      </c>
      <c r="B233" s="12" t="s">
        <v>35</v>
      </c>
      <c r="C233" s="26" t="s">
        <v>134</v>
      </c>
      <c r="D233" s="10" t="s">
        <v>228</v>
      </c>
      <c r="E233" s="11" t="s">
        <v>36</v>
      </c>
      <c r="F233" s="28">
        <v>55</v>
      </c>
      <c r="G233" s="42">
        <f>G234</f>
        <v>0</v>
      </c>
      <c r="H233" s="40">
        <f t="shared" si="7"/>
        <v>55</v>
      </c>
      <c r="I233" s="55">
        <f>I234</f>
        <v>19</v>
      </c>
      <c r="J233" s="55">
        <f t="shared" si="6"/>
        <v>34.54545454545455</v>
      </c>
    </row>
    <row r="234" spans="1:10" s="13" customFormat="1" ht="144">
      <c r="A234" s="12" t="s">
        <v>230</v>
      </c>
      <c r="B234" s="12" t="s">
        <v>35</v>
      </c>
      <c r="C234" s="26" t="s">
        <v>230</v>
      </c>
      <c r="D234" s="10" t="s">
        <v>229</v>
      </c>
      <c r="E234" s="11" t="s">
        <v>36</v>
      </c>
      <c r="F234" s="28">
        <v>55</v>
      </c>
      <c r="G234" s="42">
        <f>G235</f>
        <v>0</v>
      </c>
      <c r="H234" s="40">
        <f t="shared" si="7"/>
        <v>55</v>
      </c>
      <c r="I234" s="55">
        <f>I235</f>
        <v>19</v>
      </c>
      <c r="J234" s="55">
        <f t="shared" si="6"/>
        <v>34.54545454545455</v>
      </c>
    </row>
    <row r="235" spans="1:10" s="13" customFormat="1" ht="15">
      <c r="A235" s="12" t="s">
        <v>230</v>
      </c>
      <c r="B235" s="12" t="s">
        <v>47</v>
      </c>
      <c r="C235" s="26" t="s">
        <v>47</v>
      </c>
      <c r="D235" s="10" t="s">
        <v>229</v>
      </c>
      <c r="E235" s="11" t="s">
        <v>46</v>
      </c>
      <c r="F235" s="28">
        <v>55</v>
      </c>
      <c r="G235" s="42"/>
      <c r="H235" s="40">
        <f t="shared" si="7"/>
        <v>55</v>
      </c>
      <c r="I235" s="55">
        <v>19</v>
      </c>
      <c r="J235" s="55">
        <f t="shared" si="6"/>
        <v>34.54545454545455</v>
      </c>
    </row>
    <row r="236" spans="1:10" s="13" customFormat="1" ht="36">
      <c r="A236" s="12" t="s">
        <v>235</v>
      </c>
      <c r="B236" s="12" t="s">
        <v>35</v>
      </c>
      <c r="C236" s="25" t="s">
        <v>235</v>
      </c>
      <c r="D236" s="19" t="s">
        <v>234</v>
      </c>
      <c r="E236" s="19" t="s">
        <v>36</v>
      </c>
      <c r="F236" s="27">
        <v>179</v>
      </c>
      <c r="G236" s="42">
        <f>G237</f>
        <v>0</v>
      </c>
      <c r="H236" s="39">
        <f t="shared" si="7"/>
        <v>179</v>
      </c>
      <c r="I236" s="54">
        <f>I237</f>
        <v>0</v>
      </c>
      <c r="J236" s="54">
        <f t="shared" si="6"/>
        <v>0</v>
      </c>
    </row>
    <row r="237" spans="1:10" s="13" customFormat="1" ht="15">
      <c r="A237" s="12" t="s">
        <v>196</v>
      </c>
      <c r="B237" s="12" t="s">
        <v>35</v>
      </c>
      <c r="C237" s="26" t="s">
        <v>196</v>
      </c>
      <c r="D237" s="10" t="s">
        <v>236</v>
      </c>
      <c r="E237" s="11" t="s">
        <v>36</v>
      </c>
      <c r="F237" s="28">
        <v>179</v>
      </c>
      <c r="G237" s="42">
        <f>G238</f>
        <v>0</v>
      </c>
      <c r="H237" s="40">
        <f t="shared" si="7"/>
        <v>179</v>
      </c>
      <c r="I237" s="55">
        <f>I238</f>
        <v>0</v>
      </c>
      <c r="J237" s="55">
        <f t="shared" si="6"/>
        <v>0</v>
      </c>
    </row>
    <row r="238" spans="1:10" s="13" customFormat="1" ht="15">
      <c r="A238" s="12" t="s">
        <v>238</v>
      </c>
      <c r="B238" s="12" t="s">
        <v>35</v>
      </c>
      <c r="C238" s="26" t="s">
        <v>238</v>
      </c>
      <c r="D238" s="10" t="s">
        <v>237</v>
      </c>
      <c r="E238" s="11" t="s">
        <v>36</v>
      </c>
      <c r="F238" s="28">
        <v>179</v>
      </c>
      <c r="G238" s="42">
        <f>G239</f>
        <v>0</v>
      </c>
      <c r="H238" s="40">
        <f t="shared" si="7"/>
        <v>179</v>
      </c>
      <c r="I238" s="55">
        <f>I239</f>
        <v>0</v>
      </c>
      <c r="J238" s="55">
        <f t="shared" si="6"/>
        <v>0</v>
      </c>
    </row>
    <row r="239" spans="1:10" s="13" customFormat="1" ht="15">
      <c r="A239" s="12" t="s">
        <v>238</v>
      </c>
      <c r="B239" s="12" t="s">
        <v>47</v>
      </c>
      <c r="C239" s="26" t="s">
        <v>47</v>
      </c>
      <c r="D239" s="10" t="s">
        <v>237</v>
      </c>
      <c r="E239" s="11" t="s">
        <v>46</v>
      </c>
      <c r="F239" s="28">
        <v>179</v>
      </c>
      <c r="G239" s="42"/>
      <c r="H239" s="40">
        <f t="shared" si="7"/>
        <v>179</v>
      </c>
      <c r="I239" s="55"/>
      <c r="J239" s="55">
        <f t="shared" si="6"/>
        <v>0</v>
      </c>
    </row>
    <row r="240" spans="1:10" s="13" customFormat="1" ht="24">
      <c r="A240" s="12" t="s">
        <v>240</v>
      </c>
      <c r="B240" s="12" t="s">
        <v>35</v>
      </c>
      <c r="C240" s="25" t="s">
        <v>240</v>
      </c>
      <c r="D240" s="19" t="s">
        <v>239</v>
      </c>
      <c r="E240" s="19" t="s">
        <v>36</v>
      </c>
      <c r="F240" s="27">
        <v>18892.69</v>
      </c>
      <c r="G240" s="42">
        <f>G241+G245</f>
        <v>1465.5</v>
      </c>
      <c r="H240" s="39">
        <f t="shared" si="7"/>
        <v>20358.19</v>
      </c>
      <c r="I240" s="54">
        <f>I241+I245+I248</f>
        <v>4872.8353400000005</v>
      </c>
      <c r="J240" s="54">
        <f t="shared" si="6"/>
        <v>23.93550379478726</v>
      </c>
    </row>
    <row r="241" spans="1:10" s="13" customFormat="1" ht="15">
      <c r="A241" s="12" t="s">
        <v>196</v>
      </c>
      <c r="B241" s="12" t="s">
        <v>35</v>
      </c>
      <c r="C241" s="26" t="s">
        <v>196</v>
      </c>
      <c r="D241" s="10" t="s">
        <v>241</v>
      </c>
      <c r="E241" s="11" t="s">
        <v>36</v>
      </c>
      <c r="F241" s="28">
        <v>1066.6</v>
      </c>
      <c r="G241" s="42">
        <f>G242</f>
        <v>0</v>
      </c>
      <c r="H241" s="40">
        <f t="shared" si="7"/>
        <v>1066.6</v>
      </c>
      <c r="I241" s="55">
        <f>I242</f>
        <v>233.53334</v>
      </c>
      <c r="J241" s="55">
        <f t="shared" si="6"/>
        <v>21.895119069941874</v>
      </c>
    </row>
    <row r="242" spans="1:10" s="13" customFormat="1" ht="15">
      <c r="A242" s="12" t="s">
        <v>243</v>
      </c>
      <c r="B242" s="12" t="s">
        <v>35</v>
      </c>
      <c r="C242" s="26" t="s">
        <v>243</v>
      </c>
      <c r="D242" s="10" t="s">
        <v>242</v>
      </c>
      <c r="E242" s="11" t="s">
        <v>36</v>
      </c>
      <c r="F242" s="28">
        <v>1066.6</v>
      </c>
      <c r="G242" s="42">
        <f>G243</f>
        <v>0</v>
      </c>
      <c r="H242" s="40">
        <f t="shared" si="7"/>
        <v>1066.6</v>
      </c>
      <c r="I242" s="55">
        <f>I243</f>
        <v>233.53334</v>
      </c>
      <c r="J242" s="55">
        <f t="shared" si="6"/>
        <v>21.895119069941874</v>
      </c>
    </row>
    <row r="243" spans="1:10" s="13" customFormat="1" ht="15">
      <c r="A243" s="12" t="s">
        <v>245</v>
      </c>
      <c r="B243" s="12" t="s">
        <v>35</v>
      </c>
      <c r="C243" s="26" t="s">
        <v>245</v>
      </c>
      <c r="D243" s="10" t="s">
        <v>244</v>
      </c>
      <c r="E243" s="11" t="s">
        <v>36</v>
      </c>
      <c r="F243" s="28">
        <v>1066.6</v>
      </c>
      <c r="G243" s="42">
        <f>G244</f>
        <v>0</v>
      </c>
      <c r="H243" s="40">
        <f t="shared" si="7"/>
        <v>1066.6</v>
      </c>
      <c r="I243" s="55">
        <f>I244</f>
        <v>233.53334</v>
      </c>
      <c r="J243" s="55">
        <f t="shared" si="6"/>
        <v>21.895119069941874</v>
      </c>
    </row>
    <row r="244" spans="1:10" s="13" customFormat="1" ht="15">
      <c r="A244" s="12" t="s">
        <v>245</v>
      </c>
      <c r="B244" s="12" t="s">
        <v>76</v>
      </c>
      <c r="C244" s="26" t="s">
        <v>76</v>
      </c>
      <c r="D244" s="10" t="s">
        <v>244</v>
      </c>
      <c r="E244" s="11" t="s">
        <v>75</v>
      </c>
      <c r="F244" s="28">
        <v>1066.6</v>
      </c>
      <c r="G244" s="42"/>
      <c r="H244" s="40">
        <f t="shared" si="7"/>
        <v>1066.6</v>
      </c>
      <c r="I244" s="55">
        <v>233.53334</v>
      </c>
      <c r="J244" s="55">
        <f t="shared" si="6"/>
        <v>21.895119069941874</v>
      </c>
    </row>
    <row r="245" spans="1:10" s="13" customFormat="1" ht="36">
      <c r="A245" s="12" t="s">
        <v>95</v>
      </c>
      <c r="B245" s="12" t="s">
        <v>35</v>
      </c>
      <c r="C245" s="26" t="s">
        <v>95</v>
      </c>
      <c r="D245" s="10" t="s">
        <v>246</v>
      </c>
      <c r="E245" s="11" t="s">
        <v>36</v>
      </c>
      <c r="F245" s="28">
        <v>14307</v>
      </c>
      <c r="G245" s="42">
        <f>G246+G248</f>
        <v>1465.5</v>
      </c>
      <c r="H245" s="40">
        <f t="shared" si="7"/>
        <v>15772.5</v>
      </c>
      <c r="I245" s="55">
        <f>I246</f>
        <v>4389.542</v>
      </c>
      <c r="J245" s="55">
        <f t="shared" si="6"/>
        <v>27.83035029323189</v>
      </c>
    </row>
    <row r="246" spans="1:10" s="13" customFormat="1" ht="24">
      <c r="A246" s="12" t="s">
        <v>248</v>
      </c>
      <c r="B246" s="12" t="s">
        <v>35</v>
      </c>
      <c r="C246" s="26" t="s">
        <v>248</v>
      </c>
      <c r="D246" s="10" t="s">
        <v>247</v>
      </c>
      <c r="E246" s="11" t="s">
        <v>36</v>
      </c>
      <c r="F246" s="28">
        <v>14307</v>
      </c>
      <c r="G246" s="42">
        <f>G247</f>
        <v>1769.8</v>
      </c>
      <c r="H246" s="40">
        <f t="shared" si="7"/>
        <v>16076.8</v>
      </c>
      <c r="I246" s="55">
        <f>I247</f>
        <v>4389.542</v>
      </c>
      <c r="J246" s="55">
        <f t="shared" si="6"/>
        <v>27.30358031449045</v>
      </c>
    </row>
    <row r="247" spans="1:10" s="13" customFormat="1" ht="15">
      <c r="A247" s="12" t="s">
        <v>248</v>
      </c>
      <c r="B247" s="12" t="s">
        <v>47</v>
      </c>
      <c r="C247" s="26" t="s">
        <v>47</v>
      </c>
      <c r="D247" s="10" t="s">
        <v>247</v>
      </c>
      <c r="E247" s="11" t="s">
        <v>46</v>
      </c>
      <c r="F247" s="28">
        <v>14307</v>
      </c>
      <c r="G247" s="42">
        <v>1769.8</v>
      </c>
      <c r="H247" s="40">
        <f t="shared" si="7"/>
        <v>16076.8</v>
      </c>
      <c r="I247" s="55">
        <v>4389.542</v>
      </c>
      <c r="J247" s="55">
        <f t="shared" si="6"/>
        <v>27.30358031449045</v>
      </c>
    </row>
    <row r="248" spans="1:10" s="13" customFormat="1" ht="24">
      <c r="A248" s="12" t="s">
        <v>250</v>
      </c>
      <c r="B248" s="12" t="s">
        <v>35</v>
      </c>
      <c r="C248" s="26" t="s">
        <v>250</v>
      </c>
      <c r="D248" s="10" t="s">
        <v>249</v>
      </c>
      <c r="E248" s="11" t="s">
        <v>36</v>
      </c>
      <c r="F248" s="28">
        <v>3519.09</v>
      </c>
      <c r="G248" s="42">
        <v>-304.3</v>
      </c>
      <c r="H248" s="40">
        <f t="shared" si="7"/>
        <v>3214.79</v>
      </c>
      <c r="I248" s="55">
        <f>I249</f>
        <v>249.76</v>
      </c>
      <c r="J248" s="55">
        <f t="shared" si="6"/>
        <v>7.769092226863964</v>
      </c>
    </row>
    <row r="249" spans="1:10" s="13" customFormat="1" ht="15">
      <c r="A249" s="12" t="s">
        <v>250</v>
      </c>
      <c r="B249" s="12" t="s">
        <v>47</v>
      </c>
      <c r="C249" s="26" t="s">
        <v>47</v>
      </c>
      <c r="D249" s="10" t="s">
        <v>249</v>
      </c>
      <c r="E249" s="11" t="s">
        <v>46</v>
      </c>
      <c r="F249" s="28">
        <v>3519.09</v>
      </c>
      <c r="G249" s="42">
        <v>-304.3</v>
      </c>
      <c r="H249" s="40">
        <f t="shared" si="7"/>
        <v>3214.79</v>
      </c>
      <c r="I249" s="55">
        <v>249.76</v>
      </c>
      <c r="J249" s="55">
        <f t="shared" si="6"/>
        <v>7.769092226863964</v>
      </c>
    </row>
    <row r="250" spans="1:10" s="13" customFormat="1" ht="36">
      <c r="A250" s="12" t="s">
        <v>252</v>
      </c>
      <c r="B250" s="12" t="s">
        <v>35</v>
      </c>
      <c r="C250" s="25" t="s">
        <v>252</v>
      </c>
      <c r="D250" s="19" t="s">
        <v>251</v>
      </c>
      <c r="E250" s="19" t="s">
        <v>36</v>
      </c>
      <c r="F250" s="27">
        <v>15</v>
      </c>
      <c r="G250" s="42">
        <f>G251</f>
        <v>0</v>
      </c>
      <c r="H250" s="39">
        <f t="shared" si="7"/>
        <v>15</v>
      </c>
      <c r="I250" s="54">
        <f>I251</f>
        <v>1.4</v>
      </c>
      <c r="J250" s="54">
        <f t="shared" si="6"/>
        <v>9.333333333333332</v>
      </c>
    </row>
    <row r="251" spans="1:10" s="13" customFormat="1" ht="15">
      <c r="A251" s="12" t="s">
        <v>196</v>
      </c>
      <c r="B251" s="12" t="s">
        <v>35</v>
      </c>
      <c r="C251" s="26" t="s">
        <v>196</v>
      </c>
      <c r="D251" s="10" t="s">
        <v>253</v>
      </c>
      <c r="E251" s="11" t="s">
        <v>36</v>
      </c>
      <c r="F251" s="28">
        <v>15</v>
      </c>
      <c r="G251" s="42">
        <f>G252</f>
        <v>0</v>
      </c>
      <c r="H251" s="40">
        <f t="shared" si="7"/>
        <v>15</v>
      </c>
      <c r="I251" s="55">
        <f>I252</f>
        <v>1.4</v>
      </c>
      <c r="J251" s="55">
        <f t="shared" si="6"/>
        <v>9.333333333333332</v>
      </c>
    </row>
    <row r="252" spans="1:10" s="13" customFormat="1" ht="24">
      <c r="A252" s="12" t="s">
        <v>255</v>
      </c>
      <c r="B252" s="12" t="s">
        <v>35</v>
      </c>
      <c r="C252" s="26" t="s">
        <v>255</v>
      </c>
      <c r="D252" s="10" t="s">
        <v>254</v>
      </c>
      <c r="E252" s="11" t="s">
        <v>36</v>
      </c>
      <c r="F252" s="28">
        <v>15</v>
      </c>
      <c r="G252" s="42">
        <f>G253</f>
        <v>0</v>
      </c>
      <c r="H252" s="40">
        <f t="shared" si="7"/>
        <v>15</v>
      </c>
      <c r="I252" s="55">
        <f>I253</f>
        <v>1.4</v>
      </c>
      <c r="J252" s="55">
        <f t="shared" si="6"/>
        <v>9.333333333333332</v>
      </c>
    </row>
    <row r="253" spans="1:10" s="13" customFormat="1" ht="15">
      <c r="A253" s="12" t="s">
        <v>255</v>
      </c>
      <c r="B253" s="12" t="s">
        <v>47</v>
      </c>
      <c r="C253" s="26" t="s">
        <v>47</v>
      </c>
      <c r="D253" s="10" t="s">
        <v>254</v>
      </c>
      <c r="E253" s="11" t="s">
        <v>46</v>
      </c>
      <c r="F253" s="28">
        <v>15</v>
      </c>
      <c r="G253" s="42"/>
      <c r="H253" s="40">
        <f t="shared" si="7"/>
        <v>15</v>
      </c>
      <c r="I253" s="55">
        <v>1.4</v>
      </c>
      <c r="J253" s="55">
        <f t="shared" si="6"/>
        <v>9.333333333333332</v>
      </c>
    </row>
    <row r="254" spans="1:10" s="13" customFormat="1" ht="36">
      <c r="A254" s="12" t="s">
        <v>257</v>
      </c>
      <c r="B254" s="12" t="s">
        <v>35</v>
      </c>
      <c r="C254" s="25" t="s">
        <v>257</v>
      </c>
      <c r="D254" s="19" t="s">
        <v>256</v>
      </c>
      <c r="E254" s="19" t="s">
        <v>36</v>
      </c>
      <c r="F254" s="27">
        <v>70</v>
      </c>
      <c r="G254" s="42">
        <f>G255</f>
        <v>55</v>
      </c>
      <c r="H254" s="39">
        <f t="shared" si="7"/>
        <v>125</v>
      </c>
      <c r="I254" s="54">
        <f>I255</f>
        <v>6.5</v>
      </c>
      <c r="J254" s="54">
        <f t="shared" si="6"/>
        <v>5.2</v>
      </c>
    </row>
    <row r="255" spans="1:10" s="13" customFormat="1" ht="15">
      <c r="A255" s="12" t="s">
        <v>196</v>
      </c>
      <c r="B255" s="12" t="s">
        <v>35</v>
      </c>
      <c r="C255" s="26" t="s">
        <v>196</v>
      </c>
      <c r="D255" s="10" t="s">
        <v>258</v>
      </c>
      <c r="E255" s="11" t="s">
        <v>36</v>
      </c>
      <c r="F255" s="28">
        <v>70</v>
      </c>
      <c r="G255" s="42">
        <f>G256</f>
        <v>55</v>
      </c>
      <c r="H255" s="40">
        <f t="shared" si="7"/>
        <v>125</v>
      </c>
      <c r="I255" s="55">
        <f>I256</f>
        <v>6.5</v>
      </c>
      <c r="J255" s="55">
        <f t="shared" si="6"/>
        <v>5.2</v>
      </c>
    </row>
    <row r="256" spans="1:10" s="13" customFormat="1" ht="15">
      <c r="A256" s="12" t="s">
        <v>260</v>
      </c>
      <c r="B256" s="12" t="s">
        <v>35</v>
      </c>
      <c r="C256" s="26" t="s">
        <v>260</v>
      </c>
      <c r="D256" s="10" t="s">
        <v>259</v>
      </c>
      <c r="E256" s="11" t="s">
        <v>36</v>
      </c>
      <c r="F256" s="28">
        <v>70</v>
      </c>
      <c r="G256" s="42">
        <f>G257+G259</f>
        <v>55</v>
      </c>
      <c r="H256" s="40">
        <f t="shared" si="7"/>
        <v>125</v>
      </c>
      <c r="I256" s="55">
        <f>I257+I259</f>
        <v>6.5</v>
      </c>
      <c r="J256" s="55">
        <f t="shared" si="6"/>
        <v>5.2</v>
      </c>
    </row>
    <row r="257" spans="1:10" s="13" customFormat="1" ht="24">
      <c r="A257" s="12" t="s">
        <v>264</v>
      </c>
      <c r="B257" s="12" t="s">
        <v>35</v>
      </c>
      <c r="C257" s="26" t="s">
        <v>264</v>
      </c>
      <c r="D257" s="10" t="s">
        <v>263</v>
      </c>
      <c r="E257" s="11" t="s">
        <v>36</v>
      </c>
      <c r="F257" s="28">
        <v>20</v>
      </c>
      <c r="G257" s="42">
        <f>G258</f>
        <v>55</v>
      </c>
      <c r="H257" s="40">
        <f t="shared" si="7"/>
        <v>75</v>
      </c>
      <c r="I257" s="55">
        <f>I258</f>
        <v>0</v>
      </c>
      <c r="J257" s="55">
        <f t="shared" si="6"/>
        <v>0</v>
      </c>
    </row>
    <row r="258" spans="1:10" s="13" customFormat="1" ht="15">
      <c r="A258" s="12" t="s">
        <v>264</v>
      </c>
      <c r="B258" s="12" t="s">
        <v>47</v>
      </c>
      <c r="C258" s="26" t="s">
        <v>47</v>
      </c>
      <c r="D258" s="10" t="s">
        <v>263</v>
      </c>
      <c r="E258" s="11" t="s">
        <v>46</v>
      </c>
      <c r="F258" s="28">
        <v>20</v>
      </c>
      <c r="G258" s="42">
        <v>55</v>
      </c>
      <c r="H258" s="40">
        <f t="shared" si="7"/>
        <v>75</v>
      </c>
      <c r="I258" s="55"/>
      <c r="J258" s="55">
        <f t="shared" si="6"/>
        <v>0</v>
      </c>
    </row>
    <row r="259" spans="1:10" s="13" customFormat="1" ht="15">
      <c r="A259" s="12" t="s">
        <v>262</v>
      </c>
      <c r="B259" s="12" t="s">
        <v>35</v>
      </c>
      <c r="C259" s="26" t="s">
        <v>262</v>
      </c>
      <c r="D259" s="10" t="s">
        <v>261</v>
      </c>
      <c r="E259" s="11" t="s">
        <v>36</v>
      </c>
      <c r="F259" s="28">
        <v>50</v>
      </c>
      <c r="G259" s="42">
        <f>G260</f>
        <v>0</v>
      </c>
      <c r="H259" s="40">
        <f t="shared" si="7"/>
        <v>50</v>
      </c>
      <c r="I259" s="55">
        <f>I260</f>
        <v>6.5</v>
      </c>
      <c r="J259" s="55">
        <f t="shared" si="6"/>
        <v>13</v>
      </c>
    </row>
    <row r="260" spans="1:10" s="13" customFormat="1" ht="15">
      <c r="A260" s="12" t="s">
        <v>262</v>
      </c>
      <c r="B260" s="12" t="s">
        <v>47</v>
      </c>
      <c r="C260" s="26" t="s">
        <v>47</v>
      </c>
      <c r="D260" s="10" t="s">
        <v>261</v>
      </c>
      <c r="E260" s="11" t="s">
        <v>46</v>
      </c>
      <c r="F260" s="28">
        <v>50</v>
      </c>
      <c r="G260" s="42"/>
      <c r="H260" s="40">
        <f t="shared" si="7"/>
        <v>50</v>
      </c>
      <c r="I260" s="55">
        <v>6.5</v>
      </c>
      <c r="J260" s="55">
        <f t="shared" si="6"/>
        <v>13</v>
      </c>
    </row>
    <row r="261" spans="1:10" s="13" customFormat="1" ht="24">
      <c r="A261" s="12" t="s">
        <v>266</v>
      </c>
      <c r="B261" s="12" t="s">
        <v>35</v>
      </c>
      <c r="C261" s="25" t="s">
        <v>266</v>
      </c>
      <c r="D261" s="19" t="s">
        <v>265</v>
      </c>
      <c r="E261" s="19" t="s">
        <v>36</v>
      </c>
      <c r="F261" s="27">
        <v>67</v>
      </c>
      <c r="G261" s="42">
        <f>G262</f>
        <v>0</v>
      </c>
      <c r="H261" s="39">
        <f t="shared" si="7"/>
        <v>67</v>
      </c>
      <c r="I261" s="54">
        <f>I262</f>
        <v>8.2</v>
      </c>
      <c r="J261" s="54">
        <f t="shared" si="6"/>
        <v>12.238805970149253</v>
      </c>
    </row>
    <row r="262" spans="1:10" s="13" customFormat="1" ht="15">
      <c r="A262" s="12" t="s">
        <v>196</v>
      </c>
      <c r="B262" s="12" t="s">
        <v>35</v>
      </c>
      <c r="C262" s="26" t="s">
        <v>196</v>
      </c>
      <c r="D262" s="10" t="s">
        <v>267</v>
      </c>
      <c r="E262" s="11" t="s">
        <v>36</v>
      </c>
      <c r="F262" s="28">
        <v>67</v>
      </c>
      <c r="G262" s="42">
        <f>G263</f>
        <v>0</v>
      </c>
      <c r="H262" s="40">
        <f t="shared" si="7"/>
        <v>67</v>
      </c>
      <c r="I262" s="55">
        <f>I263</f>
        <v>8.2</v>
      </c>
      <c r="J262" s="55">
        <f t="shared" si="6"/>
        <v>12.238805970149253</v>
      </c>
    </row>
    <row r="263" spans="1:10" s="13" customFormat="1" ht="15">
      <c r="A263" s="12" t="s">
        <v>269</v>
      </c>
      <c r="B263" s="12" t="s">
        <v>35</v>
      </c>
      <c r="C263" s="26" t="s">
        <v>269</v>
      </c>
      <c r="D263" s="10" t="s">
        <v>268</v>
      </c>
      <c r="E263" s="11" t="s">
        <v>36</v>
      </c>
      <c r="F263" s="28">
        <v>67</v>
      </c>
      <c r="G263" s="42">
        <f>G264</f>
        <v>0</v>
      </c>
      <c r="H263" s="40">
        <f t="shared" si="7"/>
        <v>67</v>
      </c>
      <c r="I263" s="55">
        <f>I264</f>
        <v>8.2</v>
      </c>
      <c r="J263" s="55">
        <f t="shared" si="6"/>
        <v>12.238805970149253</v>
      </c>
    </row>
    <row r="264" spans="1:10" s="13" customFormat="1" ht="15">
      <c r="A264" s="12" t="s">
        <v>269</v>
      </c>
      <c r="B264" s="12" t="s">
        <v>47</v>
      </c>
      <c r="C264" s="26" t="s">
        <v>47</v>
      </c>
      <c r="D264" s="10" t="s">
        <v>268</v>
      </c>
      <c r="E264" s="11" t="s">
        <v>46</v>
      </c>
      <c r="F264" s="28">
        <v>67</v>
      </c>
      <c r="G264" s="42"/>
      <c r="H264" s="40">
        <f t="shared" si="7"/>
        <v>67</v>
      </c>
      <c r="I264" s="55">
        <v>8.2</v>
      </c>
      <c r="J264" s="55">
        <f t="shared" si="6"/>
        <v>12.238805970149253</v>
      </c>
    </row>
    <row r="265" spans="1:10" s="13" customFormat="1" ht="36">
      <c r="A265" s="12" t="s">
        <v>271</v>
      </c>
      <c r="B265" s="12" t="s">
        <v>35</v>
      </c>
      <c r="C265" s="25" t="s">
        <v>271</v>
      </c>
      <c r="D265" s="19" t="s">
        <v>270</v>
      </c>
      <c r="E265" s="19" t="s">
        <v>36</v>
      </c>
      <c r="F265" s="27">
        <v>20</v>
      </c>
      <c r="G265" s="42">
        <f>G266</f>
        <v>0</v>
      </c>
      <c r="H265" s="39">
        <f t="shared" si="7"/>
        <v>20</v>
      </c>
      <c r="I265" s="54">
        <f>I266</f>
        <v>0</v>
      </c>
      <c r="J265" s="54">
        <f t="shared" si="6"/>
        <v>0</v>
      </c>
    </row>
    <row r="266" spans="1:10" s="13" customFormat="1" ht="15">
      <c r="A266" s="12" t="s">
        <v>196</v>
      </c>
      <c r="B266" s="12" t="s">
        <v>35</v>
      </c>
      <c r="C266" s="26" t="s">
        <v>196</v>
      </c>
      <c r="D266" s="10" t="s">
        <v>272</v>
      </c>
      <c r="E266" s="11" t="s">
        <v>36</v>
      </c>
      <c r="F266" s="28">
        <v>20</v>
      </c>
      <c r="G266" s="42">
        <f>G267</f>
        <v>0</v>
      </c>
      <c r="H266" s="40">
        <f t="shared" si="7"/>
        <v>20</v>
      </c>
      <c r="I266" s="55">
        <f>I267</f>
        <v>0</v>
      </c>
      <c r="J266" s="55">
        <f t="shared" si="6"/>
        <v>0</v>
      </c>
    </row>
    <row r="267" spans="1:10" s="13" customFormat="1" ht="15">
      <c r="A267" s="12" t="s">
        <v>274</v>
      </c>
      <c r="B267" s="12" t="s">
        <v>35</v>
      </c>
      <c r="C267" s="26" t="s">
        <v>274</v>
      </c>
      <c r="D267" s="10" t="s">
        <v>273</v>
      </c>
      <c r="E267" s="11" t="s">
        <v>36</v>
      </c>
      <c r="F267" s="28">
        <v>20</v>
      </c>
      <c r="G267" s="42">
        <f>G268</f>
        <v>0</v>
      </c>
      <c r="H267" s="40">
        <f t="shared" si="7"/>
        <v>20</v>
      </c>
      <c r="I267" s="55">
        <f>I268</f>
        <v>0</v>
      </c>
      <c r="J267" s="55">
        <f t="shared" si="6"/>
        <v>0</v>
      </c>
    </row>
    <row r="268" spans="1:10" s="13" customFormat="1" ht="24">
      <c r="A268" s="12" t="s">
        <v>276</v>
      </c>
      <c r="B268" s="12" t="s">
        <v>35</v>
      </c>
      <c r="C268" s="26" t="s">
        <v>276</v>
      </c>
      <c r="D268" s="10" t="s">
        <v>275</v>
      </c>
      <c r="E268" s="11" t="s">
        <v>36</v>
      </c>
      <c r="F268" s="28">
        <v>20</v>
      </c>
      <c r="G268" s="42">
        <f>G269</f>
        <v>0</v>
      </c>
      <c r="H268" s="40">
        <f t="shared" si="7"/>
        <v>20</v>
      </c>
      <c r="I268" s="55">
        <f>I269</f>
        <v>0</v>
      </c>
      <c r="J268" s="55">
        <f t="shared" si="6"/>
        <v>0</v>
      </c>
    </row>
    <row r="269" spans="1:10" s="13" customFormat="1" ht="15">
      <c r="A269" s="12" t="s">
        <v>276</v>
      </c>
      <c r="B269" s="12" t="s">
        <v>47</v>
      </c>
      <c r="C269" s="26" t="s">
        <v>47</v>
      </c>
      <c r="D269" s="10" t="s">
        <v>275</v>
      </c>
      <c r="E269" s="11" t="s">
        <v>46</v>
      </c>
      <c r="F269" s="28">
        <v>20</v>
      </c>
      <c r="G269" s="42"/>
      <c r="H269" s="40">
        <f t="shared" si="7"/>
        <v>20</v>
      </c>
      <c r="I269" s="55"/>
      <c r="J269" s="55">
        <f t="shared" si="6"/>
        <v>0</v>
      </c>
    </row>
    <row r="270" spans="1:10" s="13" customFormat="1" ht="36">
      <c r="A270" s="12" t="s">
        <v>278</v>
      </c>
      <c r="B270" s="12" t="s">
        <v>35</v>
      </c>
      <c r="C270" s="25" t="s">
        <v>278</v>
      </c>
      <c r="D270" s="19" t="s">
        <v>277</v>
      </c>
      <c r="E270" s="19" t="s">
        <v>36</v>
      </c>
      <c r="F270" s="27">
        <v>20</v>
      </c>
      <c r="G270" s="42">
        <f>G271</f>
        <v>0</v>
      </c>
      <c r="H270" s="39">
        <f t="shared" si="7"/>
        <v>20</v>
      </c>
      <c r="I270" s="54">
        <f>I271</f>
        <v>10</v>
      </c>
      <c r="J270" s="54">
        <f t="shared" si="6"/>
        <v>50</v>
      </c>
    </row>
    <row r="271" spans="1:10" s="13" customFormat="1" ht="15">
      <c r="A271" s="12" t="s">
        <v>196</v>
      </c>
      <c r="B271" s="12" t="s">
        <v>35</v>
      </c>
      <c r="C271" s="26" t="s">
        <v>196</v>
      </c>
      <c r="D271" s="10" t="s">
        <v>279</v>
      </c>
      <c r="E271" s="11" t="s">
        <v>36</v>
      </c>
      <c r="F271" s="28">
        <v>20</v>
      </c>
      <c r="G271" s="42">
        <f>G272</f>
        <v>0</v>
      </c>
      <c r="H271" s="40">
        <f t="shared" si="7"/>
        <v>20</v>
      </c>
      <c r="I271" s="55">
        <f>I272</f>
        <v>10</v>
      </c>
      <c r="J271" s="55">
        <f t="shared" si="6"/>
        <v>50</v>
      </c>
    </row>
    <row r="272" spans="1:10" s="13" customFormat="1" ht="15">
      <c r="A272" s="12" t="s">
        <v>274</v>
      </c>
      <c r="B272" s="12" t="s">
        <v>35</v>
      </c>
      <c r="C272" s="26" t="s">
        <v>274</v>
      </c>
      <c r="D272" s="10" t="s">
        <v>280</v>
      </c>
      <c r="E272" s="11" t="s">
        <v>36</v>
      </c>
      <c r="F272" s="28">
        <v>20</v>
      </c>
      <c r="G272" s="42">
        <f>G273</f>
        <v>0</v>
      </c>
      <c r="H272" s="40">
        <f t="shared" si="7"/>
        <v>20</v>
      </c>
      <c r="I272" s="55">
        <f>I273</f>
        <v>10</v>
      </c>
      <c r="J272" s="55">
        <f aca="true" t="shared" si="8" ref="J272:J290">I272/H272*100</f>
        <v>50</v>
      </c>
    </row>
    <row r="273" spans="1:10" s="13" customFormat="1" ht="15">
      <c r="A273" s="12" t="s">
        <v>274</v>
      </c>
      <c r="B273" s="12" t="s">
        <v>47</v>
      </c>
      <c r="C273" s="26" t="s">
        <v>47</v>
      </c>
      <c r="D273" s="10" t="s">
        <v>280</v>
      </c>
      <c r="E273" s="11" t="s">
        <v>46</v>
      </c>
      <c r="F273" s="28">
        <v>20</v>
      </c>
      <c r="G273" s="42"/>
      <c r="H273" s="40">
        <f t="shared" si="7"/>
        <v>20</v>
      </c>
      <c r="I273" s="55">
        <v>10</v>
      </c>
      <c r="J273" s="55">
        <f t="shared" si="8"/>
        <v>50</v>
      </c>
    </row>
    <row r="274" spans="1:10" s="13" customFormat="1" ht="15">
      <c r="A274" s="12" t="s">
        <v>282</v>
      </c>
      <c r="B274" s="12" t="s">
        <v>35</v>
      </c>
      <c r="C274" s="25" t="s">
        <v>282</v>
      </c>
      <c r="D274" s="19" t="s">
        <v>281</v>
      </c>
      <c r="E274" s="19" t="s">
        <v>36</v>
      </c>
      <c r="F274" s="27">
        <v>1477.9</v>
      </c>
      <c r="G274" s="42">
        <f>G275</f>
        <v>63</v>
      </c>
      <c r="H274" s="39">
        <f t="shared" si="7"/>
        <v>1540.9</v>
      </c>
      <c r="I274" s="54">
        <f>I275</f>
        <v>281.46159</v>
      </c>
      <c r="J274" s="54">
        <f t="shared" si="8"/>
        <v>18.266051658121878</v>
      </c>
    </row>
    <row r="275" spans="1:10" s="13" customFormat="1" ht="24">
      <c r="A275" s="12" t="s">
        <v>149</v>
      </c>
      <c r="B275" s="12" t="s">
        <v>35</v>
      </c>
      <c r="C275" s="26" t="s">
        <v>149</v>
      </c>
      <c r="D275" s="10" t="s">
        <v>283</v>
      </c>
      <c r="E275" s="11" t="s">
        <v>36</v>
      </c>
      <c r="F275" s="28">
        <v>1477.9</v>
      </c>
      <c r="G275" s="42">
        <f>G276+G281</f>
        <v>63</v>
      </c>
      <c r="H275" s="40">
        <f t="shared" si="7"/>
        <v>1540.9</v>
      </c>
      <c r="I275" s="55">
        <f>I276+I281</f>
        <v>281.46159</v>
      </c>
      <c r="J275" s="55">
        <f t="shared" si="8"/>
        <v>18.266051658121878</v>
      </c>
    </row>
    <row r="276" spans="1:10" s="13" customFormat="1" ht="15">
      <c r="A276" s="12" t="s">
        <v>285</v>
      </c>
      <c r="B276" s="12" t="s">
        <v>35</v>
      </c>
      <c r="C276" s="26" t="s">
        <v>285</v>
      </c>
      <c r="D276" s="10" t="s">
        <v>284</v>
      </c>
      <c r="E276" s="11" t="s">
        <v>36</v>
      </c>
      <c r="F276" s="28">
        <v>864</v>
      </c>
      <c r="G276" s="42">
        <f>G277+G279</f>
        <v>0</v>
      </c>
      <c r="H276" s="40">
        <f t="shared" si="7"/>
        <v>864</v>
      </c>
      <c r="I276" s="55">
        <f>I277+I279</f>
        <v>100.49232</v>
      </c>
      <c r="J276" s="55">
        <f t="shared" si="8"/>
        <v>11.631055555555557</v>
      </c>
    </row>
    <row r="277" spans="1:10" s="13" customFormat="1" ht="15">
      <c r="A277" s="12" t="s">
        <v>71</v>
      </c>
      <c r="B277" s="12" t="s">
        <v>35</v>
      </c>
      <c r="C277" s="26" t="s">
        <v>71</v>
      </c>
      <c r="D277" s="10" t="s">
        <v>286</v>
      </c>
      <c r="E277" s="11" t="s">
        <v>36</v>
      </c>
      <c r="F277" s="28">
        <v>370</v>
      </c>
      <c r="G277" s="42">
        <f>G278</f>
        <v>0</v>
      </c>
      <c r="H277" s="40">
        <f t="shared" si="7"/>
        <v>370</v>
      </c>
      <c r="I277" s="55">
        <f>I278</f>
        <v>26.40348</v>
      </c>
      <c r="J277" s="55">
        <f t="shared" si="8"/>
        <v>7.136075675675675</v>
      </c>
    </row>
    <row r="278" spans="1:10" s="13" customFormat="1" ht="48">
      <c r="A278" s="12" t="s">
        <v>71</v>
      </c>
      <c r="B278" s="12" t="s">
        <v>45</v>
      </c>
      <c r="C278" s="26" t="s">
        <v>45</v>
      </c>
      <c r="D278" s="10" t="s">
        <v>286</v>
      </c>
      <c r="E278" s="11" t="s">
        <v>44</v>
      </c>
      <c r="F278" s="28">
        <v>370</v>
      </c>
      <c r="G278" s="42">
        <v>0</v>
      </c>
      <c r="H278" s="40">
        <f t="shared" si="7"/>
        <v>370</v>
      </c>
      <c r="I278" s="55">
        <v>26.40348</v>
      </c>
      <c r="J278" s="55">
        <f t="shared" si="8"/>
        <v>7.136075675675675</v>
      </c>
    </row>
    <row r="279" spans="1:10" s="13" customFormat="1" ht="15">
      <c r="A279" s="12" t="s">
        <v>73</v>
      </c>
      <c r="B279" s="12" t="s">
        <v>35</v>
      </c>
      <c r="C279" s="26" t="s">
        <v>73</v>
      </c>
      <c r="D279" s="10" t="s">
        <v>287</v>
      </c>
      <c r="E279" s="11" t="s">
        <v>36</v>
      </c>
      <c r="F279" s="28">
        <v>494</v>
      </c>
      <c r="G279" s="42">
        <f>G280</f>
        <v>0</v>
      </c>
      <c r="H279" s="40">
        <f t="shared" si="7"/>
        <v>494</v>
      </c>
      <c r="I279" s="55">
        <f>I280</f>
        <v>74.08884</v>
      </c>
      <c r="J279" s="55">
        <f t="shared" si="8"/>
        <v>14.99774089068826</v>
      </c>
    </row>
    <row r="280" spans="1:10" s="13" customFormat="1" ht="48">
      <c r="A280" s="12" t="s">
        <v>73</v>
      </c>
      <c r="B280" s="12" t="s">
        <v>45</v>
      </c>
      <c r="C280" s="26" t="s">
        <v>45</v>
      </c>
      <c r="D280" s="10" t="s">
        <v>287</v>
      </c>
      <c r="E280" s="11" t="s">
        <v>44</v>
      </c>
      <c r="F280" s="28">
        <v>494</v>
      </c>
      <c r="G280" s="42">
        <v>0</v>
      </c>
      <c r="H280" s="40">
        <f t="shared" si="7"/>
        <v>494</v>
      </c>
      <c r="I280" s="55">
        <v>74.08884</v>
      </c>
      <c r="J280" s="55">
        <f t="shared" si="8"/>
        <v>14.99774089068826</v>
      </c>
    </row>
    <row r="281" spans="1:10" s="13" customFormat="1" ht="15">
      <c r="A281" s="12" t="s">
        <v>151</v>
      </c>
      <c r="B281" s="12" t="s">
        <v>35</v>
      </c>
      <c r="C281" s="26" t="s">
        <v>151</v>
      </c>
      <c r="D281" s="10" t="s">
        <v>288</v>
      </c>
      <c r="E281" s="11" t="s">
        <v>36</v>
      </c>
      <c r="F281" s="28">
        <v>613.9</v>
      </c>
      <c r="G281" s="42">
        <f>G282+G284</f>
        <v>63</v>
      </c>
      <c r="H281" s="40">
        <f t="shared" si="7"/>
        <v>676.9</v>
      </c>
      <c r="I281" s="55">
        <f>I282+I284+I286</f>
        <v>180.96927</v>
      </c>
      <c r="J281" s="55">
        <f t="shared" si="8"/>
        <v>26.735008125276998</v>
      </c>
    </row>
    <row r="282" spans="1:10" s="13" customFormat="1" ht="15">
      <c r="A282" s="12" t="s">
        <v>71</v>
      </c>
      <c r="B282" s="12" t="s">
        <v>35</v>
      </c>
      <c r="C282" s="26" t="s">
        <v>71</v>
      </c>
      <c r="D282" s="10" t="s">
        <v>289</v>
      </c>
      <c r="E282" s="11" t="s">
        <v>36</v>
      </c>
      <c r="F282" s="28">
        <v>198</v>
      </c>
      <c r="G282" s="42">
        <f>G283</f>
        <v>-38</v>
      </c>
      <c r="H282" s="40">
        <f t="shared" si="7"/>
        <v>160</v>
      </c>
      <c r="I282" s="55">
        <f>I283</f>
        <v>104.29652</v>
      </c>
      <c r="J282" s="55">
        <f t="shared" si="8"/>
        <v>65.185325</v>
      </c>
    </row>
    <row r="283" spans="1:10" s="13" customFormat="1" ht="48">
      <c r="A283" s="12" t="s">
        <v>71</v>
      </c>
      <c r="B283" s="12" t="s">
        <v>45</v>
      </c>
      <c r="C283" s="26" t="s">
        <v>45</v>
      </c>
      <c r="D283" s="10" t="s">
        <v>289</v>
      </c>
      <c r="E283" s="11" t="s">
        <v>44</v>
      </c>
      <c r="F283" s="28">
        <v>198</v>
      </c>
      <c r="G283" s="42">
        <v>-38</v>
      </c>
      <c r="H283" s="40">
        <f t="shared" si="7"/>
        <v>160</v>
      </c>
      <c r="I283" s="55">
        <v>104.29652</v>
      </c>
      <c r="J283" s="55">
        <f t="shared" si="8"/>
        <v>65.185325</v>
      </c>
    </row>
    <row r="284" spans="1:10" s="13" customFormat="1" ht="15">
      <c r="A284" s="12" t="s">
        <v>73</v>
      </c>
      <c r="B284" s="12" t="s">
        <v>35</v>
      </c>
      <c r="C284" s="26" t="s">
        <v>73</v>
      </c>
      <c r="D284" s="10" t="s">
        <v>290</v>
      </c>
      <c r="E284" s="11" t="s">
        <v>36</v>
      </c>
      <c r="F284" s="28">
        <v>364</v>
      </c>
      <c r="G284" s="42">
        <f>G285</f>
        <v>101</v>
      </c>
      <c r="H284" s="40">
        <f t="shared" si="7"/>
        <v>465</v>
      </c>
      <c r="I284" s="55">
        <f>I285</f>
        <v>73.08967</v>
      </c>
      <c r="J284" s="55">
        <f t="shared" si="8"/>
        <v>15.718208602150538</v>
      </c>
    </row>
    <row r="285" spans="1:10" s="13" customFormat="1" ht="48">
      <c r="A285" s="12" t="s">
        <v>73</v>
      </c>
      <c r="B285" s="12" t="s">
        <v>45</v>
      </c>
      <c r="C285" s="26" t="s">
        <v>45</v>
      </c>
      <c r="D285" s="10" t="s">
        <v>290</v>
      </c>
      <c r="E285" s="11" t="s">
        <v>44</v>
      </c>
      <c r="F285" s="28">
        <v>364</v>
      </c>
      <c r="G285" s="42">
        <v>101</v>
      </c>
      <c r="H285" s="40">
        <f aca="true" t="shared" si="9" ref="H285:H290">F285+G285</f>
        <v>465</v>
      </c>
      <c r="I285" s="55">
        <v>73.08967</v>
      </c>
      <c r="J285" s="55">
        <f t="shared" si="8"/>
        <v>15.718208602150538</v>
      </c>
    </row>
    <row r="286" spans="1:10" s="13" customFormat="1" ht="15">
      <c r="A286" s="12" t="s">
        <v>83</v>
      </c>
      <c r="B286" s="12" t="s">
        <v>35</v>
      </c>
      <c r="C286" s="26" t="s">
        <v>83</v>
      </c>
      <c r="D286" s="10" t="s">
        <v>291</v>
      </c>
      <c r="E286" s="11" t="s">
        <v>36</v>
      </c>
      <c r="F286" s="28">
        <v>51.9</v>
      </c>
      <c r="G286" s="42">
        <f>G287+G288</f>
        <v>0</v>
      </c>
      <c r="H286" s="40">
        <f t="shared" si="9"/>
        <v>51.9</v>
      </c>
      <c r="I286" s="55">
        <f>I287+I288</f>
        <v>3.58308</v>
      </c>
      <c r="J286" s="55">
        <f t="shared" si="8"/>
        <v>6.903815028901734</v>
      </c>
    </row>
    <row r="287" spans="1:10" s="13" customFormat="1" ht="15">
      <c r="A287" s="12" t="s">
        <v>83</v>
      </c>
      <c r="B287" s="12" t="s">
        <v>47</v>
      </c>
      <c r="C287" s="26" t="s">
        <v>47</v>
      </c>
      <c r="D287" s="10" t="s">
        <v>291</v>
      </c>
      <c r="E287" s="11" t="s">
        <v>46</v>
      </c>
      <c r="F287" s="28">
        <v>49.9</v>
      </c>
      <c r="G287" s="42"/>
      <c r="H287" s="40">
        <f t="shared" si="9"/>
        <v>49.9</v>
      </c>
      <c r="I287" s="55">
        <v>3.5</v>
      </c>
      <c r="J287" s="55">
        <f t="shared" si="8"/>
        <v>7.014028056112225</v>
      </c>
    </row>
    <row r="288" spans="1:10" s="13" customFormat="1" ht="15">
      <c r="A288" s="12" t="s">
        <v>83</v>
      </c>
      <c r="B288" s="12" t="s">
        <v>76</v>
      </c>
      <c r="C288" s="26" t="s">
        <v>76</v>
      </c>
      <c r="D288" s="10" t="s">
        <v>291</v>
      </c>
      <c r="E288" s="11" t="s">
        <v>75</v>
      </c>
      <c r="F288" s="28">
        <v>2</v>
      </c>
      <c r="G288" s="42"/>
      <c r="H288" s="40">
        <f t="shared" si="9"/>
        <v>2</v>
      </c>
      <c r="I288" s="55">
        <v>0.08308</v>
      </c>
      <c r="J288" s="55">
        <f t="shared" si="8"/>
        <v>4.154</v>
      </c>
    </row>
    <row r="289" spans="1:10" s="5" customFormat="1" ht="90" hidden="1">
      <c r="A289" s="3" t="s">
        <v>4</v>
      </c>
      <c r="B289" s="3" t="s">
        <v>6</v>
      </c>
      <c r="C289" s="16" t="s">
        <v>9</v>
      </c>
      <c r="D289" s="3" t="s">
        <v>3</v>
      </c>
      <c r="E289" s="3" t="s">
        <v>5</v>
      </c>
      <c r="F289" s="4" t="s">
        <v>457</v>
      </c>
      <c r="G289" s="4" t="s">
        <v>458</v>
      </c>
      <c r="H289" s="33" t="e">
        <f t="shared" si="9"/>
        <v>#VALUE!</v>
      </c>
      <c r="I289" s="52"/>
      <c r="J289" s="51" t="e">
        <f t="shared" si="8"/>
        <v>#VALUE!</v>
      </c>
    </row>
    <row r="290" spans="1:10" s="8" customFormat="1" ht="60" hidden="1">
      <c r="A290" s="6" t="s">
        <v>452</v>
      </c>
      <c r="B290" s="6" t="s">
        <v>454</v>
      </c>
      <c r="C290" s="17" t="s">
        <v>10</v>
      </c>
      <c r="D290" s="6" t="s">
        <v>451</v>
      </c>
      <c r="E290" s="6" t="s">
        <v>453</v>
      </c>
      <c r="F290" s="7" t="s">
        <v>455</v>
      </c>
      <c r="G290" s="7" t="s">
        <v>456</v>
      </c>
      <c r="H290" s="33" t="e">
        <f t="shared" si="9"/>
        <v>#VALUE!</v>
      </c>
      <c r="I290" s="53"/>
      <c r="J290" s="51" t="e">
        <f t="shared" si="8"/>
        <v>#VALUE!</v>
      </c>
    </row>
  </sheetData>
  <sheetProtection/>
  <mergeCells count="8">
    <mergeCell ref="C10:J10"/>
    <mergeCell ref="C2:H2"/>
    <mergeCell ref="C3:H3"/>
    <mergeCell ref="C5:H5"/>
    <mergeCell ref="C6:H6"/>
    <mergeCell ref="C7:H7"/>
    <mergeCell ref="C1:J1"/>
    <mergeCell ref="C9:J9"/>
  </mergeCells>
  <printOptions/>
  <pageMargins left="0.97" right="0.72" top="0.39" bottom="0.17" header="0.23" footer="0.18"/>
  <pageSetup fitToHeight="15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N27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Лист1!$A$289:$F$290</f>
        <v>#VALUE!</v>
      </c>
    </row>
    <row r="5" ht="15">
      <c r="B5" s="2">
        <v>1.06</v>
      </c>
    </row>
    <row r="6" ht="15">
      <c r="B6" s="2" t="s">
        <v>31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</v>
      </c>
    </row>
    <row r="14" ht="15"/>
    <row r="15" spans="1:2" ht="15">
      <c r="A15" s="2" t="s">
        <v>33</v>
      </c>
      <c r="B15" s="2">
        <v>2657</v>
      </c>
    </row>
    <row r="16" spans="1:2" ht="15">
      <c r="A16" s="2">
        <v>1</v>
      </c>
      <c r="B16" s="1" t="s">
        <v>2</v>
      </c>
    </row>
    <row r="17" ht="15">
      <c r="B17" s="1" t="s">
        <v>32</v>
      </c>
    </row>
    <row r="18" spans="1:14" ht="15">
      <c r="A18" s="2" t="str">
        <f>Лист1!289:289</f>
        <v>ЦС_МР
Описание</v>
      </c>
      <c r="B18" s="1" t="s">
        <v>1</v>
      </c>
      <c r="D18"/>
      <c r="E18"/>
      <c r="F18"/>
      <c r="G18"/>
      <c r="H18"/>
      <c r="I18"/>
      <c r="J18"/>
      <c r="K18"/>
      <c r="M18"/>
      <c r="N18"/>
    </row>
    <row r="19" spans="1:11" ht="15">
      <c r="A19" s="2" t="str">
        <f>Лист1!290:290</f>
        <v>ЦС_МР Описание</v>
      </c>
      <c r="B19" s="2" t="s">
        <v>0</v>
      </c>
      <c r="C19" s="2">
        <v>2</v>
      </c>
      <c r="D19" s="1" t="s">
        <v>25</v>
      </c>
      <c r="E19" s="1" t="s">
        <v>26</v>
      </c>
      <c r="F19" s="1" t="s">
        <v>28</v>
      </c>
      <c r="G19" s="1" t="s">
        <v>29</v>
      </c>
      <c r="H19" s="1" t="s">
        <v>8</v>
      </c>
      <c r="I19" s="1" t="s">
        <v>12</v>
      </c>
      <c r="J19" s="1" t="s">
        <v>20</v>
      </c>
      <c r="K19" s="1" t="s">
        <v>22</v>
      </c>
    </row>
    <row r="20" spans="3:14" ht="15">
      <c r="C20" s="1">
        <v>0.5334240198135376</v>
      </c>
      <c r="D20" s="1" t="s">
        <v>25</v>
      </c>
      <c r="E20" s="1" t="s">
        <v>26</v>
      </c>
      <c r="F20" s="1" t="s">
        <v>28</v>
      </c>
      <c r="G20" s="1" t="s">
        <v>29</v>
      </c>
      <c r="H20" s="1" t="s">
        <v>7</v>
      </c>
      <c r="I20" s="1" t="s">
        <v>11</v>
      </c>
      <c r="J20" s="1" t="s">
        <v>19</v>
      </c>
      <c r="K20" s="1" t="s">
        <v>21</v>
      </c>
      <c r="L20" s="1" t="s">
        <v>13</v>
      </c>
      <c r="M20" s="1" t="s">
        <v>27</v>
      </c>
      <c r="N20" s="1" t="s">
        <v>30</v>
      </c>
    </row>
    <row r="21" spans="3:11" s="2" customFormat="1" ht="15">
      <c r="C21" s="2" t="e">
        <f>_XLL.OFFICECOMCLIENT.APPLICATION.RANGELINK(C22:C22,D21:L21)</f>
        <v>#VALUE!</v>
      </c>
      <c r="D21" s="2" t="e">
        <f>_XLL.OFFICECOMCLIENT.APPLICATION.COLUMNLINK(Лист1!D:D)</f>
        <v>#VALUE!</v>
      </c>
      <c r="E21" s="2" t="e">
        <f>_XLL.OFFICECOMCLIENT.APPLICATION.COLUMNLINK(Лист1!A:A)</f>
        <v>#VALUE!</v>
      </c>
      <c r="F21" s="2" t="e">
        <f>_XLL.OFFICECOMCLIENT.APPLICATION.COLUMNLINK(Лист1!E:E)</f>
        <v>#VALUE!</v>
      </c>
      <c r="G21" s="2" t="e">
        <f>_XLL.OFFICECOMCLIENT.APPLICATION.COLUMNLINK(Лист1!B:B)</f>
        <v>#VALUE!</v>
      </c>
      <c r="H21" s="2" t="e">
        <f>_XLL.OFFICECOMCLIENT.APPLICATION.COLUMNLINK(Лист1!F:F)</f>
        <v>#VALUE!</v>
      </c>
      <c r="I21" s="2" t="e">
        <f>_XLL.OFFICECOMCLIENT.APPLICATION.COLUMNLINK(Лист1!C:C)</f>
        <v>#VALUE!</v>
      </c>
      <c r="J21" s="2" t="e">
        <f>_XLL.OFFICECOMCLIENT.APPLICATION.COLUMNLINK(Лист1!G:G)</f>
        <v>#VALUE!</v>
      </c>
      <c r="K21" s="2" t="e">
        <f>_XLL.OFFICECOMCLIENT.APPLICATION.COLUMNLINK(Лист1!H:H)</f>
        <v>#VALUE!</v>
      </c>
    </row>
    <row r="22" spans="3:14" ht="15">
      <c r="C22" s="2" t="e">
        <f>_XLL.OFFICECOMCLIENT.APPLICATION.ROWLINK(Лист1!$14:$14)</f>
        <v>#VALUE!</v>
      </c>
      <c r="L22" s="1">
        <v>1</v>
      </c>
      <c r="M22" s="1" t="s">
        <v>35</v>
      </c>
      <c r="N22" s="1" t="s">
        <v>35</v>
      </c>
    </row>
    <row r="23" spans="3:14" ht="15">
      <c r="C23" s="2" t="e">
        <f>_XLL.OFFICECOMCLIENT.APPLICATION.ROWLINK(Лист1!$15:$15)</f>
        <v>#VALUE!</v>
      </c>
      <c r="L23" s="1">
        <v>2</v>
      </c>
      <c r="M23" s="1" t="s">
        <v>292</v>
      </c>
      <c r="N23" s="1" t="s">
        <v>35</v>
      </c>
    </row>
    <row r="24" spans="3:14" ht="15">
      <c r="C24" s="2" t="e">
        <f>_XLL.OFFICECOMCLIENT.APPLICATION.ROWLINK(Лист1!$57:$57)</f>
        <v>#VALUE!</v>
      </c>
      <c r="L24" s="1">
        <v>41</v>
      </c>
      <c r="M24" s="1" t="s">
        <v>293</v>
      </c>
      <c r="N24" s="1" t="s">
        <v>35</v>
      </c>
    </row>
    <row r="25" spans="3:14" ht="15">
      <c r="C25" s="2" t="e">
        <f>_XLL.OFFICECOMCLIENT.APPLICATION.ROWLINK(Лист1!$66:$66)</f>
        <v>#VALUE!</v>
      </c>
      <c r="L25" s="1">
        <v>50</v>
      </c>
      <c r="M25" s="1" t="s">
        <v>294</v>
      </c>
      <c r="N25" s="1" t="s">
        <v>35</v>
      </c>
    </row>
    <row r="26" spans="3:14" ht="15">
      <c r="C26" s="2" t="e">
        <f>_XLL.OFFICECOMCLIENT.APPLICATION.ROWLINK(Лист1!$67:$67)</f>
        <v>#VALUE!</v>
      </c>
      <c r="L26" s="1">
        <v>51</v>
      </c>
      <c r="M26" s="1" t="s">
        <v>294</v>
      </c>
      <c r="N26" s="1" t="s">
        <v>295</v>
      </c>
    </row>
    <row r="27" spans="3:14" ht="15">
      <c r="C27" s="2" t="e">
        <f>_XLL.OFFICECOMCLIENT.APPLICATION.ROWLINK(Лист1!$68:$68)</f>
        <v>#VALUE!</v>
      </c>
      <c r="L27" s="1">
        <v>52</v>
      </c>
      <c r="M27" s="1" t="s">
        <v>294</v>
      </c>
      <c r="N27" s="1" t="s">
        <v>296</v>
      </c>
    </row>
    <row r="28" spans="3:14" ht="15">
      <c r="C28" s="2" t="e">
        <f>_XLL.OFFICECOMCLIENT.APPLICATION.ROWLINK(Лист1!$69:$69)</f>
        <v>#VALUE!</v>
      </c>
      <c r="L28" s="1">
        <v>53</v>
      </c>
      <c r="M28" s="1" t="s">
        <v>294</v>
      </c>
      <c r="N28" s="1" t="s">
        <v>297</v>
      </c>
    </row>
    <row r="29" spans="3:14" ht="15">
      <c r="C29" s="2" t="e">
        <f>_XLL.OFFICECOMCLIENT.APPLICATION.ROWLINK(Лист1!$63:$63)</f>
        <v>#VALUE!</v>
      </c>
      <c r="L29" s="1">
        <v>47</v>
      </c>
      <c r="M29" s="1" t="s">
        <v>298</v>
      </c>
      <c r="N29" s="1" t="s">
        <v>35</v>
      </c>
    </row>
    <row r="30" spans="3:14" ht="15">
      <c r="C30" s="2" t="e">
        <f>_XLL.OFFICECOMCLIENT.APPLICATION.ROWLINK(Лист1!$64:$64)</f>
        <v>#VALUE!</v>
      </c>
      <c r="L30" s="1">
        <v>48</v>
      </c>
      <c r="M30" s="1" t="s">
        <v>298</v>
      </c>
      <c r="N30" s="1" t="s">
        <v>296</v>
      </c>
    </row>
    <row r="31" spans="3:14" ht="15">
      <c r="C31" s="2" t="e">
        <f>_XLL.OFFICECOMCLIENT.APPLICATION.ROWLINK(Лист1!$65:$65)</f>
        <v>#VALUE!</v>
      </c>
      <c r="L31" s="1">
        <v>49</v>
      </c>
      <c r="M31" s="1" t="s">
        <v>298</v>
      </c>
      <c r="N31" s="1" t="s">
        <v>299</v>
      </c>
    </row>
    <row r="32" spans="3:14" ht="15">
      <c r="C32" s="2" t="e">
        <f>_XLL.OFFICECOMCLIENT.APPLICATION.ROWLINK(Лист1!$58:$58)</f>
        <v>#VALUE!</v>
      </c>
      <c r="L32" s="1">
        <v>42</v>
      </c>
      <c r="M32" s="1" t="s">
        <v>300</v>
      </c>
      <c r="N32" s="1" t="s">
        <v>35</v>
      </c>
    </row>
    <row r="33" spans="3:14" ht="15">
      <c r="C33" s="2" t="e">
        <f>_XLL.OFFICECOMCLIENT.APPLICATION.ROWLINK(Лист1!$59:$59)</f>
        <v>#VALUE!</v>
      </c>
      <c r="L33" s="1">
        <v>43</v>
      </c>
      <c r="M33" s="1" t="s">
        <v>300</v>
      </c>
      <c r="N33" s="1" t="s">
        <v>299</v>
      </c>
    </row>
    <row r="34" spans="3:14" ht="15">
      <c r="C34" s="2" t="e">
        <f>_XLL.OFFICECOMCLIENT.APPLICATION.ROWLINK(Лист1!$60:$60)</f>
        <v>#VALUE!</v>
      </c>
      <c r="L34" s="1">
        <v>44</v>
      </c>
      <c r="M34" s="1" t="s">
        <v>301</v>
      </c>
      <c r="N34" s="1" t="s">
        <v>35</v>
      </c>
    </row>
    <row r="35" spans="3:14" ht="15">
      <c r="C35" s="2" t="e">
        <f>_XLL.OFFICECOMCLIENT.APPLICATION.ROWLINK(Лист1!$61:$61)</f>
        <v>#VALUE!</v>
      </c>
      <c r="L35" s="1">
        <v>45</v>
      </c>
      <c r="M35" s="1" t="s">
        <v>302</v>
      </c>
      <c r="N35" s="1" t="s">
        <v>35</v>
      </c>
    </row>
    <row r="36" spans="3:14" ht="15">
      <c r="C36" s="2" t="e">
        <f>_XLL.OFFICECOMCLIENT.APPLICATION.ROWLINK(Лист1!$62:$62)</f>
        <v>#VALUE!</v>
      </c>
      <c r="L36" s="1">
        <v>46</v>
      </c>
      <c r="M36" s="1" t="s">
        <v>302</v>
      </c>
      <c r="N36" s="1" t="s">
        <v>296</v>
      </c>
    </row>
    <row r="37" spans="3:14" ht="15">
      <c r="C37" s="2" t="e">
        <f>_XLL.OFFICECOMCLIENT.APPLICATION.ROWLINK(Лист1!$70:$70)</f>
        <v>#VALUE!</v>
      </c>
      <c r="L37" s="1">
        <v>54</v>
      </c>
      <c r="M37" s="1" t="s">
        <v>303</v>
      </c>
      <c r="N37" s="1" t="s">
        <v>35</v>
      </c>
    </row>
    <row r="38" spans="3:14" ht="15">
      <c r="C38" s="2" t="e">
        <f>_XLL.OFFICECOMCLIENT.APPLICATION.ROWLINK(Лист1!$75:$75)</f>
        <v>#VALUE!</v>
      </c>
      <c r="L38" s="1">
        <v>58</v>
      </c>
      <c r="M38" s="1" t="s">
        <v>304</v>
      </c>
      <c r="N38" s="1" t="s">
        <v>35</v>
      </c>
    </row>
    <row r="39" spans="3:14" ht="15">
      <c r="C39" s="2" t="e">
        <f>_XLL.OFFICECOMCLIENT.APPLICATION.ROWLINK(Лист1!$76:$76)</f>
        <v>#VALUE!</v>
      </c>
      <c r="L39" s="1">
        <v>59</v>
      </c>
      <c r="M39" s="1" t="s">
        <v>304</v>
      </c>
      <c r="N39" s="1" t="s">
        <v>295</v>
      </c>
    </row>
    <row r="40" spans="3:14" ht="15">
      <c r="C40" s="2" t="e">
        <f>_XLL.OFFICECOMCLIENT.APPLICATION.ROWLINK(Лист1!$77:$77)</f>
        <v>#VALUE!</v>
      </c>
      <c r="L40" s="1">
        <v>60</v>
      </c>
      <c r="M40" s="1" t="s">
        <v>304</v>
      </c>
      <c r="N40" s="1" t="s">
        <v>296</v>
      </c>
    </row>
    <row r="41" spans="3:14" ht="15">
      <c r="C41" s="2" t="e">
        <f>_XLL.OFFICECOMCLIENT.APPLICATION.ROWLINK(Лист1!$71:$71)</f>
        <v>#VALUE!</v>
      </c>
      <c r="L41" s="1">
        <v>55</v>
      </c>
      <c r="M41" s="1" t="s">
        <v>305</v>
      </c>
      <c r="N41" s="1" t="s">
        <v>35</v>
      </c>
    </row>
    <row r="42" spans="3:14" ht="15">
      <c r="C42" s="2" t="e">
        <f>_XLL.OFFICECOMCLIENT.APPLICATION.ROWLINK(Лист1!$72:$72)</f>
        <v>#VALUE!</v>
      </c>
      <c r="L42" s="1">
        <v>56</v>
      </c>
      <c r="M42" s="1" t="s">
        <v>305</v>
      </c>
      <c r="N42" s="1" t="s">
        <v>295</v>
      </c>
    </row>
    <row r="43" spans="3:14" ht="15">
      <c r="C43" s="2" t="e">
        <f>_XLL.OFFICECOMCLIENT.APPLICATION.ROWLINK(Лист1!$73:$73)</f>
        <v>#VALUE!</v>
      </c>
      <c r="L43" s="1">
        <v>57</v>
      </c>
      <c r="M43" s="1" t="s">
        <v>305</v>
      </c>
      <c r="N43" s="1" t="s">
        <v>296</v>
      </c>
    </row>
    <row r="44" spans="3:14" ht="15">
      <c r="C44" s="2" t="e">
        <f>_XLL.OFFICECOMCLIENT.APPLICATION.ROWLINK(Лист1!$16:$16)</f>
        <v>#VALUE!</v>
      </c>
      <c r="L44" s="1">
        <v>3</v>
      </c>
      <c r="M44" s="1" t="s">
        <v>306</v>
      </c>
      <c r="N44" s="1" t="s">
        <v>35</v>
      </c>
    </row>
    <row r="45" spans="3:14" ht="15">
      <c r="C45" s="2" t="e">
        <f>_XLL.OFFICECOMCLIENT.APPLICATION.ROWLINK(Лист1!$17:$17)</f>
        <v>#VALUE!</v>
      </c>
      <c r="L45" s="1">
        <v>4</v>
      </c>
      <c r="M45" s="1" t="s">
        <v>307</v>
      </c>
      <c r="N45" s="1" t="s">
        <v>35</v>
      </c>
    </row>
    <row r="46" spans="3:14" ht="15">
      <c r="C46" s="2" t="e">
        <f>_XLL.OFFICECOMCLIENT.APPLICATION.ROWLINK(Лист1!$18:$18)</f>
        <v>#VALUE!</v>
      </c>
      <c r="L46" s="1">
        <v>5</v>
      </c>
      <c r="M46" s="1" t="s">
        <v>308</v>
      </c>
      <c r="N46" s="1" t="s">
        <v>35</v>
      </c>
    </row>
    <row r="47" spans="3:14" ht="15">
      <c r="C47" s="2" t="e">
        <f>_XLL.OFFICECOMCLIENT.APPLICATION.ROWLINK(Лист1!$19:$19)</f>
        <v>#VALUE!</v>
      </c>
      <c r="L47" s="1">
        <v>6</v>
      </c>
      <c r="M47" s="1" t="s">
        <v>308</v>
      </c>
      <c r="N47" s="1" t="s">
        <v>295</v>
      </c>
    </row>
    <row r="48" spans="3:14" ht="15">
      <c r="C48" s="2" t="e">
        <f>_XLL.OFFICECOMCLIENT.APPLICATION.ROWLINK(Лист1!$21:$21)</f>
        <v>#VALUE!</v>
      </c>
      <c r="L48" s="1">
        <v>7</v>
      </c>
      <c r="M48" s="1" t="s">
        <v>309</v>
      </c>
      <c r="N48" s="1" t="s">
        <v>35</v>
      </c>
    </row>
    <row r="49" spans="3:14" ht="15">
      <c r="C49" s="2" t="e">
        <f>_XLL.OFFICECOMCLIENT.APPLICATION.ROWLINK(Лист1!$22:$22)</f>
        <v>#VALUE!</v>
      </c>
      <c r="L49" s="1">
        <v>8</v>
      </c>
      <c r="M49" s="1" t="s">
        <v>309</v>
      </c>
      <c r="N49" s="1" t="s">
        <v>295</v>
      </c>
    </row>
    <row r="50" spans="3:14" ht="15">
      <c r="C50" s="2" t="e">
        <f>_XLL.OFFICECOMCLIENT.APPLICATION.ROWLINK(Лист1!$23:$23)</f>
        <v>#VALUE!</v>
      </c>
      <c r="L50" s="1">
        <v>9</v>
      </c>
      <c r="M50" s="1" t="s">
        <v>310</v>
      </c>
      <c r="N50" s="1" t="s">
        <v>35</v>
      </c>
    </row>
    <row r="51" spans="3:14" ht="15">
      <c r="C51" s="2" t="e">
        <f>_XLL.OFFICECOMCLIENT.APPLICATION.ROWLINK(Лист1!$24:$24)</f>
        <v>#VALUE!</v>
      </c>
      <c r="L51" s="1">
        <v>10</v>
      </c>
      <c r="M51" s="1" t="s">
        <v>310</v>
      </c>
      <c r="N51" s="1" t="s">
        <v>296</v>
      </c>
    </row>
    <row r="52" spans="3:14" ht="15">
      <c r="C52" s="2" t="e">
        <f>_XLL.OFFICECOMCLIENT.APPLICATION.ROWLINK(Лист1!$25:$25)</f>
        <v>#VALUE!</v>
      </c>
      <c r="L52" s="1">
        <v>11</v>
      </c>
      <c r="M52" s="1" t="s">
        <v>310</v>
      </c>
      <c r="N52" s="1" t="s">
        <v>311</v>
      </c>
    </row>
    <row r="53" spans="3:14" ht="15">
      <c r="C53" s="2" t="e">
        <f>_XLL.OFFICECOMCLIENT.APPLICATION.ROWLINK(Лист1!$26:$26)</f>
        <v>#VALUE!</v>
      </c>
      <c r="L53" s="1">
        <v>12</v>
      </c>
      <c r="M53" s="1" t="s">
        <v>312</v>
      </c>
      <c r="N53" s="1" t="s">
        <v>35</v>
      </c>
    </row>
    <row r="54" spans="3:14" ht="15">
      <c r="C54" s="2" t="e">
        <f>_XLL.OFFICECOMCLIENT.APPLICATION.ROWLINK(Лист1!$27:$27)</f>
        <v>#VALUE!</v>
      </c>
      <c r="L54" s="1">
        <v>13</v>
      </c>
      <c r="M54" s="1" t="s">
        <v>313</v>
      </c>
      <c r="N54" s="1" t="s">
        <v>35</v>
      </c>
    </row>
    <row r="55" spans="3:14" ht="15">
      <c r="C55" s="2" t="e">
        <f>_XLL.OFFICECOMCLIENT.APPLICATION.ROWLINK(Лист1!$28:$28)</f>
        <v>#VALUE!</v>
      </c>
      <c r="L55" s="1">
        <v>14</v>
      </c>
      <c r="M55" s="1" t="s">
        <v>313</v>
      </c>
      <c r="N55" s="1" t="s">
        <v>295</v>
      </c>
    </row>
    <row r="56" spans="3:14" ht="15">
      <c r="C56" s="2" t="e">
        <f>_XLL.OFFICECOMCLIENT.APPLICATION.ROWLINK(Лист1!$30:$30)</f>
        <v>#VALUE!</v>
      </c>
      <c r="L56" s="1">
        <v>15</v>
      </c>
      <c r="M56" s="1" t="s">
        <v>314</v>
      </c>
      <c r="N56" s="1" t="s">
        <v>35</v>
      </c>
    </row>
    <row r="57" spans="3:14" ht="15">
      <c r="C57" s="2" t="e">
        <f>_XLL.OFFICECOMCLIENT.APPLICATION.ROWLINK(Лист1!$31:$31)</f>
        <v>#VALUE!</v>
      </c>
      <c r="L57" s="1">
        <v>16</v>
      </c>
      <c r="M57" s="1" t="s">
        <v>314</v>
      </c>
      <c r="N57" s="1" t="s">
        <v>295</v>
      </c>
    </row>
    <row r="58" spans="3:14" ht="15">
      <c r="C58" s="2" t="e">
        <f>_XLL.OFFICECOMCLIENT.APPLICATION.ROWLINK(Лист1!$32:$32)</f>
        <v>#VALUE!</v>
      </c>
      <c r="L58" s="1">
        <v>17</v>
      </c>
      <c r="M58" s="1" t="s">
        <v>315</v>
      </c>
      <c r="N58" s="1" t="s">
        <v>35</v>
      </c>
    </row>
    <row r="59" spans="3:14" ht="15">
      <c r="C59" s="2" t="e">
        <f>_XLL.OFFICECOMCLIENT.APPLICATION.ROWLINK(Лист1!$33:$33)</f>
        <v>#VALUE!</v>
      </c>
      <c r="L59" s="1">
        <v>18</v>
      </c>
      <c r="M59" s="1" t="s">
        <v>315</v>
      </c>
      <c r="N59" s="1" t="s">
        <v>296</v>
      </c>
    </row>
    <row r="60" spans="3:14" ht="15">
      <c r="C60" s="2" t="e">
        <f>_XLL.OFFICECOMCLIENT.APPLICATION.ROWLINK(Лист1!$34:$34)</f>
        <v>#VALUE!</v>
      </c>
      <c r="L60" s="1">
        <v>19</v>
      </c>
      <c r="M60" s="1" t="s">
        <v>315</v>
      </c>
      <c r="N60" s="1" t="s">
        <v>311</v>
      </c>
    </row>
    <row r="61" spans="3:14" ht="15">
      <c r="C61" s="2" t="e">
        <f>_XLL.OFFICECOMCLIENT.APPLICATION.ROWLINK(Лист1!$35:$35)</f>
        <v>#VALUE!</v>
      </c>
      <c r="L61" s="1">
        <v>20</v>
      </c>
      <c r="M61" s="1" t="s">
        <v>316</v>
      </c>
      <c r="N61" s="1" t="s">
        <v>35</v>
      </c>
    </row>
    <row r="62" spans="3:14" ht="15">
      <c r="C62" s="2" t="e">
        <f>_XLL.OFFICECOMCLIENT.APPLICATION.ROWLINK(Лист1!$36:$36)</f>
        <v>#VALUE!</v>
      </c>
      <c r="L62" s="1">
        <v>21</v>
      </c>
      <c r="M62" s="1" t="s">
        <v>317</v>
      </c>
      <c r="N62" s="1" t="s">
        <v>35</v>
      </c>
    </row>
    <row r="63" spans="3:14" ht="15">
      <c r="C63" s="2" t="e">
        <f>_XLL.OFFICECOMCLIENT.APPLICATION.ROWLINK(Лист1!$37:$37)</f>
        <v>#VALUE!</v>
      </c>
      <c r="L63" s="1">
        <v>22</v>
      </c>
      <c r="M63" s="1" t="s">
        <v>317</v>
      </c>
      <c r="N63" s="1" t="s">
        <v>295</v>
      </c>
    </row>
    <row r="64" spans="3:14" ht="15">
      <c r="C64" s="2" t="e">
        <f>_XLL.OFFICECOMCLIENT.APPLICATION.ROWLINK(Лист1!$39:$39)</f>
        <v>#VALUE!</v>
      </c>
      <c r="L64" s="1">
        <v>23</v>
      </c>
      <c r="M64" s="1" t="s">
        <v>318</v>
      </c>
      <c r="N64" s="1" t="s">
        <v>35</v>
      </c>
    </row>
    <row r="65" spans="3:14" ht="15">
      <c r="C65" s="2" t="e">
        <f>_XLL.OFFICECOMCLIENT.APPLICATION.ROWLINK(Лист1!$40:$40)</f>
        <v>#VALUE!</v>
      </c>
      <c r="L65" s="1">
        <v>24</v>
      </c>
      <c r="M65" s="1" t="s">
        <v>318</v>
      </c>
      <c r="N65" s="1" t="s">
        <v>295</v>
      </c>
    </row>
    <row r="66" spans="3:14" ht="15">
      <c r="C66" s="2" t="e">
        <f>_XLL.OFFICECOMCLIENT.APPLICATION.ROWLINK(Лист1!$41:$41)</f>
        <v>#VALUE!</v>
      </c>
      <c r="L66" s="1">
        <v>25</v>
      </c>
      <c r="M66" s="1" t="s">
        <v>319</v>
      </c>
      <c r="N66" s="1" t="s">
        <v>35</v>
      </c>
    </row>
    <row r="67" spans="3:14" ht="15">
      <c r="C67" s="2" t="e">
        <f>_XLL.OFFICECOMCLIENT.APPLICATION.ROWLINK(Лист1!$42:$42)</f>
        <v>#VALUE!</v>
      </c>
      <c r="L67" s="1">
        <v>26</v>
      </c>
      <c r="M67" s="1" t="s">
        <v>319</v>
      </c>
      <c r="N67" s="1" t="s">
        <v>296</v>
      </c>
    </row>
    <row r="68" spans="3:14" ht="15">
      <c r="C68" s="2" t="e">
        <f>_XLL.OFFICECOMCLIENT.APPLICATION.ROWLINK(Лист1!$43:$43)</f>
        <v>#VALUE!</v>
      </c>
      <c r="L68" s="1">
        <v>27</v>
      </c>
      <c r="M68" s="1" t="s">
        <v>319</v>
      </c>
      <c r="N68" s="1" t="s">
        <v>311</v>
      </c>
    </row>
    <row r="69" spans="3:14" ht="15">
      <c r="C69" s="2" t="e">
        <f>_XLL.OFFICECOMCLIENT.APPLICATION.ROWLINK(Лист1!$44:$44)</f>
        <v>#VALUE!</v>
      </c>
      <c r="L69" s="1">
        <v>28</v>
      </c>
      <c r="M69" s="1" t="s">
        <v>320</v>
      </c>
      <c r="N69" s="1" t="s">
        <v>35</v>
      </c>
    </row>
    <row r="70" spans="3:14" ht="15">
      <c r="C70" s="2" t="e">
        <f>_XLL.OFFICECOMCLIENT.APPLICATION.ROWLINK(Лист1!$45:$45)</f>
        <v>#VALUE!</v>
      </c>
      <c r="L70" s="1">
        <v>29</v>
      </c>
      <c r="M70" s="1" t="s">
        <v>321</v>
      </c>
      <c r="N70" s="1" t="s">
        <v>35</v>
      </c>
    </row>
    <row r="71" spans="3:14" ht="15">
      <c r="C71" s="2" t="e">
        <f>_XLL.OFFICECOMCLIENT.APPLICATION.ROWLINK(Лист1!$46:$46)</f>
        <v>#VALUE!</v>
      </c>
      <c r="L71" s="1">
        <v>30</v>
      </c>
      <c r="M71" s="1" t="s">
        <v>321</v>
      </c>
      <c r="N71" s="1" t="s">
        <v>295</v>
      </c>
    </row>
    <row r="72" spans="3:14" ht="15">
      <c r="C72" s="2" t="e">
        <f>_XLL.OFFICECOMCLIENT.APPLICATION.ROWLINK(Лист1!$47:$47)</f>
        <v>#VALUE!</v>
      </c>
      <c r="L72" s="1">
        <v>31</v>
      </c>
      <c r="M72" s="1" t="s">
        <v>322</v>
      </c>
      <c r="N72" s="1" t="s">
        <v>35</v>
      </c>
    </row>
    <row r="73" spans="3:14" ht="15">
      <c r="C73" s="2" t="e">
        <f>_XLL.OFFICECOMCLIENT.APPLICATION.ROWLINK(Лист1!$48:$48)</f>
        <v>#VALUE!</v>
      </c>
      <c r="L73" s="1">
        <v>32</v>
      </c>
      <c r="M73" s="1" t="s">
        <v>322</v>
      </c>
      <c r="N73" s="1" t="s">
        <v>295</v>
      </c>
    </row>
    <row r="74" spans="3:14" ht="15">
      <c r="C74" s="2" t="e">
        <f>_XLL.OFFICECOMCLIENT.APPLICATION.ROWLINK(Лист1!$49:$49)</f>
        <v>#VALUE!</v>
      </c>
      <c r="L74" s="1">
        <v>33</v>
      </c>
      <c r="M74" s="1" t="s">
        <v>323</v>
      </c>
      <c r="N74" s="1" t="s">
        <v>35</v>
      </c>
    </row>
    <row r="75" spans="3:14" ht="15">
      <c r="C75" s="2" t="e">
        <f>_XLL.OFFICECOMCLIENT.APPLICATION.ROWLINK(Лист1!$50:$50)</f>
        <v>#VALUE!</v>
      </c>
      <c r="L75" s="1">
        <v>34</v>
      </c>
      <c r="M75" s="1" t="s">
        <v>323</v>
      </c>
      <c r="N75" s="1" t="s">
        <v>296</v>
      </c>
    </row>
    <row r="76" spans="3:14" ht="15">
      <c r="C76" s="2" t="e">
        <f>_XLL.OFFICECOMCLIENT.APPLICATION.ROWLINK(Лист1!$51:$51)</f>
        <v>#VALUE!</v>
      </c>
      <c r="L76" s="1">
        <v>35</v>
      </c>
      <c r="M76" s="1" t="s">
        <v>323</v>
      </c>
      <c r="N76" s="1" t="s">
        <v>311</v>
      </c>
    </row>
    <row r="77" spans="3:14" ht="15">
      <c r="C77" s="2" t="e">
        <f>_XLL.OFFICECOMCLIENT.APPLICATION.ROWLINK(Лист1!$54:$54)</f>
        <v>#VALUE!</v>
      </c>
      <c r="L77" s="1">
        <v>38</v>
      </c>
      <c r="M77" s="1" t="s">
        <v>324</v>
      </c>
      <c r="N77" s="1" t="s">
        <v>35</v>
      </c>
    </row>
    <row r="78" spans="3:14" ht="15">
      <c r="C78" s="2" t="e">
        <f>_XLL.OFFICECOMCLIENT.APPLICATION.ROWLINK(Лист1!$55:$55)</f>
        <v>#VALUE!</v>
      </c>
      <c r="L78" s="1">
        <v>39</v>
      </c>
      <c r="M78" s="1" t="s">
        <v>325</v>
      </c>
      <c r="N78" s="1" t="s">
        <v>35</v>
      </c>
    </row>
    <row r="79" spans="3:14" ht="15">
      <c r="C79" s="2" t="e">
        <f>_XLL.OFFICECOMCLIENT.APPLICATION.ROWLINK(Лист1!$56:$56)</f>
        <v>#VALUE!</v>
      </c>
      <c r="L79" s="1">
        <v>40</v>
      </c>
      <c r="M79" s="1" t="s">
        <v>325</v>
      </c>
      <c r="N79" s="1" t="s">
        <v>296</v>
      </c>
    </row>
    <row r="80" spans="3:14" ht="15">
      <c r="C80" s="2" t="e">
        <f>_XLL.OFFICECOMCLIENT.APPLICATION.ROWLINK(Лист1!$52:$52)</f>
        <v>#VALUE!</v>
      </c>
      <c r="L80" s="1">
        <v>36</v>
      </c>
      <c r="M80" s="1" t="s">
        <v>326</v>
      </c>
      <c r="N80" s="1" t="s">
        <v>35</v>
      </c>
    </row>
    <row r="81" spans="3:14" ht="15">
      <c r="C81" s="2" t="e">
        <f>_XLL.OFFICECOMCLIENT.APPLICATION.ROWLINK(Лист1!$53:$53)</f>
        <v>#VALUE!</v>
      </c>
      <c r="L81" s="1">
        <v>37</v>
      </c>
      <c r="M81" s="1" t="s">
        <v>326</v>
      </c>
      <c r="N81" s="1" t="s">
        <v>296</v>
      </c>
    </row>
    <row r="82" spans="3:14" ht="15">
      <c r="C82" s="2" t="e">
        <f>_XLL.OFFICECOMCLIENT.APPLICATION.ROWLINK(Лист1!$78:$78)</f>
        <v>#VALUE!</v>
      </c>
      <c r="L82" s="1">
        <v>61</v>
      </c>
      <c r="M82" s="1" t="s">
        <v>327</v>
      </c>
      <c r="N82" s="1" t="s">
        <v>35</v>
      </c>
    </row>
    <row r="83" spans="3:14" ht="15">
      <c r="C83" s="2" t="e">
        <f>_XLL.OFFICECOMCLIENT.APPLICATION.ROWLINK(Лист1!$79:$79)</f>
        <v>#VALUE!</v>
      </c>
      <c r="L83" s="1">
        <v>62</v>
      </c>
      <c r="M83" s="1" t="s">
        <v>328</v>
      </c>
      <c r="N83" s="1" t="s">
        <v>35</v>
      </c>
    </row>
    <row r="84" spans="3:14" ht="15">
      <c r="C84" s="2" t="e">
        <f>_XLL.OFFICECOMCLIENT.APPLICATION.ROWLINK(Лист1!$80:$80)</f>
        <v>#VALUE!</v>
      </c>
      <c r="L84" s="1">
        <v>63</v>
      </c>
      <c r="M84" s="1" t="s">
        <v>328</v>
      </c>
      <c r="N84" s="1" t="s">
        <v>329</v>
      </c>
    </row>
    <row r="85" spans="3:14" ht="15">
      <c r="C85" s="2" t="e">
        <f>_XLL.OFFICECOMCLIENT.APPLICATION.ROWLINK(Лист1!$83:$83)</f>
        <v>#VALUE!</v>
      </c>
      <c r="L85" s="1">
        <v>64</v>
      </c>
      <c r="M85" s="1" t="s">
        <v>330</v>
      </c>
      <c r="N85" s="1" t="s">
        <v>35</v>
      </c>
    </row>
    <row r="86" spans="3:14" ht="15">
      <c r="C86" s="2" t="e">
        <f>_XLL.OFFICECOMCLIENT.APPLICATION.ROWLINK(Лист1!$84:$84)</f>
        <v>#VALUE!</v>
      </c>
      <c r="L86" s="1">
        <v>65</v>
      </c>
      <c r="M86" s="1" t="s">
        <v>330</v>
      </c>
      <c r="N86" s="1" t="s">
        <v>296</v>
      </c>
    </row>
    <row r="87" spans="3:14" ht="15">
      <c r="C87" s="2" t="e">
        <f>_XLL.OFFICECOMCLIENT.APPLICATION.ROWLINK(Лист1!$185:$185)</f>
        <v>#VALUE!</v>
      </c>
      <c r="L87" s="1">
        <v>160</v>
      </c>
      <c r="M87" s="1" t="s">
        <v>331</v>
      </c>
      <c r="N87" s="1" t="s">
        <v>35</v>
      </c>
    </row>
    <row r="88" spans="3:14" ht="15">
      <c r="C88" s="2" t="e">
        <f>_XLL.OFFICECOMCLIENT.APPLICATION.ROWLINK(Лист1!$196:$196)</f>
        <v>#VALUE!</v>
      </c>
      <c r="L88" s="1">
        <v>171</v>
      </c>
      <c r="M88" s="1" t="s">
        <v>332</v>
      </c>
      <c r="N88" s="1" t="s">
        <v>35</v>
      </c>
    </row>
    <row r="89" spans="3:14" ht="15">
      <c r="C89" s="2" t="e">
        <f>_XLL.OFFICECOMCLIENT.APPLICATION.ROWLINK(Лист1!$199:$199)</f>
        <v>#VALUE!</v>
      </c>
      <c r="L89" s="1">
        <v>172</v>
      </c>
      <c r="M89" s="1" t="s">
        <v>333</v>
      </c>
      <c r="N89" s="1" t="s">
        <v>35</v>
      </c>
    </row>
    <row r="90" spans="3:14" ht="15">
      <c r="C90" s="2" t="e">
        <f>_XLL.OFFICECOMCLIENT.APPLICATION.ROWLINK(Лист1!$200:$200)</f>
        <v>#VALUE!</v>
      </c>
      <c r="L90" s="1">
        <v>173</v>
      </c>
      <c r="M90" s="1" t="s">
        <v>333</v>
      </c>
      <c r="N90" s="1" t="s">
        <v>334</v>
      </c>
    </row>
    <row r="91" spans="3:14" ht="15">
      <c r="C91" s="2" t="e">
        <f>_XLL.OFFICECOMCLIENT.APPLICATION.ROWLINK(Лист1!$201:$201)</f>
        <v>#VALUE!</v>
      </c>
      <c r="L91" s="1">
        <v>174</v>
      </c>
      <c r="M91" s="1" t="s">
        <v>335</v>
      </c>
      <c r="N91" s="1" t="s">
        <v>35</v>
      </c>
    </row>
    <row r="92" spans="3:14" ht="15">
      <c r="C92" s="2" t="e">
        <f>_XLL.OFFICECOMCLIENT.APPLICATION.ROWLINK(Лист1!$202:$202)</f>
        <v>#VALUE!</v>
      </c>
      <c r="L92" s="1">
        <v>175</v>
      </c>
      <c r="M92" s="1" t="s">
        <v>335</v>
      </c>
      <c r="N92" s="1" t="s">
        <v>334</v>
      </c>
    </row>
    <row r="93" spans="3:14" ht="15">
      <c r="C93" s="2" t="e">
        <f>_XLL.OFFICECOMCLIENT.APPLICATION.ROWLINK(Лист1!$186:$186)</f>
        <v>#VALUE!</v>
      </c>
      <c r="L93" s="1">
        <v>161</v>
      </c>
      <c r="M93" s="1" t="s">
        <v>336</v>
      </c>
      <c r="N93" s="1" t="s">
        <v>35</v>
      </c>
    </row>
    <row r="94" spans="3:14" ht="15">
      <c r="C94" s="2" t="e">
        <f>_XLL.OFFICECOMCLIENT.APPLICATION.ROWLINK(Лист1!$187:$187)</f>
        <v>#VALUE!</v>
      </c>
      <c r="L94" s="1">
        <v>162</v>
      </c>
      <c r="M94" s="1" t="s">
        <v>336</v>
      </c>
      <c r="N94" s="1" t="s">
        <v>337</v>
      </c>
    </row>
    <row r="95" spans="3:14" ht="15">
      <c r="C95" s="2" t="e">
        <f>_XLL.OFFICECOMCLIENT.APPLICATION.ROWLINK(Лист1!$193:$193)</f>
        <v>#VALUE!</v>
      </c>
      <c r="L95" s="1">
        <v>168</v>
      </c>
      <c r="M95" s="1" t="s">
        <v>338</v>
      </c>
      <c r="N95" s="1" t="s">
        <v>35</v>
      </c>
    </row>
    <row r="96" spans="3:14" ht="15">
      <c r="C96" s="2" t="e">
        <f>_XLL.OFFICECOMCLIENT.APPLICATION.ROWLINK(Лист1!$194:$194)</f>
        <v>#VALUE!</v>
      </c>
      <c r="L96" s="1">
        <v>169</v>
      </c>
      <c r="M96" s="1" t="s">
        <v>339</v>
      </c>
      <c r="N96" s="1" t="s">
        <v>35</v>
      </c>
    </row>
    <row r="97" spans="3:14" ht="15">
      <c r="C97" s="2" t="e">
        <f>_XLL.OFFICECOMCLIENT.APPLICATION.ROWLINK(Лист1!$195:$195)</f>
        <v>#VALUE!</v>
      </c>
      <c r="L97" s="1">
        <v>170</v>
      </c>
      <c r="M97" s="1" t="s">
        <v>339</v>
      </c>
      <c r="N97" s="1" t="s">
        <v>334</v>
      </c>
    </row>
    <row r="98" spans="3:14" ht="15">
      <c r="C98" s="2" t="e">
        <f>_XLL.OFFICECOMCLIENT.APPLICATION.ROWLINK(Лист1!$188:$188)</f>
        <v>#VALUE!</v>
      </c>
      <c r="L98" s="1">
        <v>163</v>
      </c>
      <c r="M98" s="1" t="s">
        <v>340</v>
      </c>
      <c r="N98" s="1" t="s">
        <v>35</v>
      </c>
    </row>
    <row r="99" spans="3:14" ht="15">
      <c r="C99" s="2" t="e">
        <f>_XLL.OFFICECOMCLIENT.APPLICATION.ROWLINK(Лист1!$189:$189)</f>
        <v>#VALUE!</v>
      </c>
      <c r="L99" s="1">
        <v>164</v>
      </c>
      <c r="M99" s="1" t="s">
        <v>341</v>
      </c>
      <c r="N99" s="1" t="s">
        <v>35</v>
      </c>
    </row>
    <row r="100" spans="3:14" ht="15">
      <c r="C100" s="2" t="e">
        <f>_XLL.OFFICECOMCLIENT.APPLICATION.ROWLINK(Лист1!$190:$190)</f>
        <v>#VALUE!</v>
      </c>
      <c r="L100" s="1">
        <v>165</v>
      </c>
      <c r="M100" s="1" t="s">
        <v>341</v>
      </c>
      <c r="N100" s="1" t="s">
        <v>334</v>
      </c>
    </row>
    <row r="101" spans="3:14" ht="15">
      <c r="C101" s="2" t="e">
        <f>_XLL.OFFICECOMCLIENT.APPLICATION.ROWLINK(Лист1!$191:$191)</f>
        <v>#VALUE!</v>
      </c>
      <c r="L101" s="1">
        <v>166</v>
      </c>
      <c r="M101" s="1" t="s">
        <v>342</v>
      </c>
      <c r="N101" s="1" t="s">
        <v>35</v>
      </c>
    </row>
    <row r="102" spans="3:14" ht="15">
      <c r="C102" s="2" t="e">
        <f>_XLL.OFFICECOMCLIENT.APPLICATION.ROWLINK(Лист1!$192:$192)</f>
        <v>#VALUE!</v>
      </c>
      <c r="L102" s="1">
        <v>167</v>
      </c>
      <c r="M102" s="1" t="s">
        <v>342</v>
      </c>
      <c r="N102" s="1" t="s">
        <v>334</v>
      </c>
    </row>
    <row r="103" spans="3:14" ht="15">
      <c r="C103" s="2" t="e">
        <f>_XLL.OFFICECOMCLIENT.APPLICATION.ROWLINK(Лист1!$203:$203)</f>
        <v>#VALUE!</v>
      </c>
      <c r="L103" s="1">
        <v>176</v>
      </c>
      <c r="M103" s="1" t="s">
        <v>343</v>
      </c>
      <c r="N103" s="1" t="s">
        <v>35</v>
      </c>
    </row>
    <row r="104" spans="3:14" ht="15">
      <c r="C104" s="2" t="e">
        <f>_XLL.OFFICECOMCLIENT.APPLICATION.ROWLINK(Лист1!$204:$204)</f>
        <v>#VALUE!</v>
      </c>
      <c r="L104" s="1">
        <v>177</v>
      </c>
      <c r="M104" s="1" t="s">
        <v>343</v>
      </c>
      <c r="N104" s="1" t="s">
        <v>311</v>
      </c>
    </row>
    <row r="105" spans="3:14" ht="15">
      <c r="C105" s="2" t="e">
        <f>_XLL.OFFICECOMCLIENT.APPLICATION.ROWLINK(Лист1!$85:$85)</f>
        <v>#VALUE!</v>
      </c>
      <c r="L105" s="1">
        <v>66</v>
      </c>
      <c r="M105" s="1" t="s">
        <v>344</v>
      </c>
      <c r="N105" s="1" t="s">
        <v>35</v>
      </c>
    </row>
    <row r="106" spans="3:14" ht="15">
      <c r="C106" s="2" t="e">
        <f>_XLL.OFFICECOMCLIENT.APPLICATION.ROWLINK(Лист1!$104:$104)</f>
        <v>#VALUE!</v>
      </c>
      <c r="L106" s="1">
        <v>85</v>
      </c>
      <c r="M106" s="1" t="s">
        <v>345</v>
      </c>
      <c r="N106" s="1" t="s">
        <v>35</v>
      </c>
    </row>
    <row r="107" spans="3:14" ht="15">
      <c r="C107" s="2" t="e">
        <f>_XLL.OFFICECOMCLIENT.APPLICATION.ROWLINK(Лист1!$105:$105)</f>
        <v>#VALUE!</v>
      </c>
      <c r="L107" s="1">
        <v>86</v>
      </c>
      <c r="M107" s="1" t="s">
        <v>346</v>
      </c>
      <c r="N107" s="1" t="s">
        <v>35</v>
      </c>
    </row>
    <row r="108" spans="3:14" ht="15">
      <c r="C108" s="2" t="e">
        <f>_XLL.OFFICECOMCLIENT.APPLICATION.ROWLINK(Лист1!$106:$106)</f>
        <v>#VALUE!</v>
      </c>
      <c r="L108" s="1">
        <v>87</v>
      </c>
      <c r="M108" s="1" t="s">
        <v>346</v>
      </c>
      <c r="N108" s="1" t="s">
        <v>295</v>
      </c>
    </row>
    <row r="109" spans="3:14" ht="15">
      <c r="C109" s="2" t="e">
        <f>_XLL.OFFICECOMCLIENT.APPLICATION.ROWLINK(Лист1!$107:$107)</f>
        <v>#VALUE!</v>
      </c>
      <c r="L109" s="1">
        <v>88</v>
      </c>
      <c r="M109" s="1" t="s">
        <v>346</v>
      </c>
      <c r="N109" s="1" t="s">
        <v>296</v>
      </c>
    </row>
    <row r="110" spans="3:14" ht="15">
      <c r="C110" s="2" t="e">
        <f>_XLL.OFFICECOMCLIENT.APPLICATION.ROWLINK(Лист1!$108:$108)</f>
        <v>#VALUE!</v>
      </c>
      <c r="L110" s="1">
        <v>89</v>
      </c>
      <c r="M110" s="1" t="s">
        <v>347</v>
      </c>
      <c r="N110" s="1" t="s">
        <v>35</v>
      </c>
    </row>
    <row r="111" spans="3:14" ht="15">
      <c r="C111" s="2" t="e">
        <f>_XLL.OFFICECOMCLIENT.APPLICATION.ROWLINK(Лист1!$109:$109)</f>
        <v>#VALUE!</v>
      </c>
      <c r="L111" s="1">
        <v>90</v>
      </c>
      <c r="M111" s="1" t="s">
        <v>347</v>
      </c>
      <c r="N111" s="1" t="s">
        <v>296</v>
      </c>
    </row>
    <row r="112" spans="3:14" ht="15">
      <c r="C112" s="2" t="e">
        <f>_XLL.OFFICECOMCLIENT.APPLICATION.ROWLINK(Лист1!$110:$110)</f>
        <v>#VALUE!</v>
      </c>
      <c r="L112" s="1">
        <v>91</v>
      </c>
      <c r="M112" s="1" t="s">
        <v>348</v>
      </c>
      <c r="N112" s="1" t="s">
        <v>35</v>
      </c>
    </row>
    <row r="113" spans="3:14" ht="15">
      <c r="C113" s="2" t="e">
        <f>_XLL.OFFICECOMCLIENT.APPLICATION.ROWLINK(Лист1!$111:$111)</f>
        <v>#VALUE!</v>
      </c>
      <c r="L113" s="1">
        <v>92</v>
      </c>
      <c r="M113" s="1" t="s">
        <v>348</v>
      </c>
      <c r="N113" s="1" t="s">
        <v>295</v>
      </c>
    </row>
    <row r="114" spans="3:14" ht="15">
      <c r="C114" s="2" t="e">
        <f>_XLL.OFFICECOMCLIENT.APPLICATION.ROWLINK(Лист1!$112:$112)</f>
        <v>#VALUE!</v>
      </c>
      <c r="L114" s="1">
        <v>93</v>
      </c>
      <c r="M114" s="1" t="s">
        <v>348</v>
      </c>
      <c r="N114" s="1" t="s">
        <v>296</v>
      </c>
    </row>
    <row r="115" spans="3:14" ht="15">
      <c r="C115" s="2" t="e">
        <f>_XLL.OFFICECOMCLIENT.APPLICATION.ROWLINK(Лист1!$101:$101)</f>
        <v>#VALUE!</v>
      </c>
      <c r="L115" s="1">
        <v>82</v>
      </c>
      <c r="M115" s="1" t="s">
        <v>349</v>
      </c>
      <c r="N115" s="1" t="s">
        <v>35</v>
      </c>
    </row>
    <row r="116" spans="3:14" ht="15">
      <c r="C116" s="2" t="e">
        <f>_XLL.OFFICECOMCLIENT.APPLICATION.ROWLINK(Лист1!$102:$102)</f>
        <v>#VALUE!</v>
      </c>
      <c r="L116" s="1">
        <v>83</v>
      </c>
      <c r="M116" s="1" t="s">
        <v>350</v>
      </c>
      <c r="N116" s="1" t="s">
        <v>35</v>
      </c>
    </row>
    <row r="117" spans="3:14" ht="15">
      <c r="C117" s="2" t="e">
        <f>_XLL.OFFICECOMCLIENT.APPLICATION.ROWLINK(Лист1!$103:$103)</f>
        <v>#VALUE!</v>
      </c>
      <c r="L117" s="1">
        <v>84</v>
      </c>
      <c r="M117" s="1" t="s">
        <v>350</v>
      </c>
      <c r="N117" s="1" t="s">
        <v>299</v>
      </c>
    </row>
    <row r="118" spans="3:14" ht="15">
      <c r="C118" s="2" t="e">
        <f>_XLL.OFFICECOMCLIENT.APPLICATION.ROWLINK(Лист1!$95:$95)</f>
        <v>#VALUE!</v>
      </c>
      <c r="L118" s="1">
        <v>76</v>
      </c>
      <c r="M118" s="1" t="s">
        <v>351</v>
      </c>
      <c r="N118" s="1" t="s">
        <v>35</v>
      </c>
    </row>
    <row r="119" spans="3:14" ht="15">
      <c r="C119" s="2" t="e">
        <f>_XLL.OFFICECOMCLIENT.APPLICATION.ROWLINK(Лист1!$96:$96)</f>
        <v>#VALUE!</v>
      </c>
      <c r="L119" s="1">
        <v>77</v>
      </c>
      <c r="M119" s="1" t="s">
        <v>352</v>
      </c>
      <c r="N119" s="1" t="s">
        <v>35</v>
      </c>
    </row>
    <row r="120" spans="3:14" ht="15">
      <c r="C120" s="2" t="e">
        <f>_XLL.OFFICECOMCLIENT.APPLICATION.ROWLINK(Лист1!$97:$97)</f>
        <v>#VALUE!</v>
      </c>
      <c r="L120" s="1">
        <v>78</v>
      </c>
      <c r="M120" s="1" t="s">
        <v>353</v>
      </c>
      <c r="N120" s="1" t="s">
        <v>35</v>
      </c>
    </row>
    <row r="121" spans="3:14" ht="15">
      <c r="C121" s="2" t="e">
        <f>_XLL.OFFICECOMCLIENT.APPLICATION.ROWLINK(Лист1!$98:$98)</f>
        <v>#VALUE!</v>
      </c>
      <c r="L121" s="1">
        <v>79</v>
      </c>
      <c r="M121" s="1" t="s">
        <v>353</v>
      </c>
      <c r="N121" s="1" t="s">
        <v>295</v>
      </c>
    </row>
    <row r="122" spans="3:14" ht="15">
      <c r="C122" s="2" t="e">
        <f>_XLL.OFFICECOMCLIENT.APPLICATION.ROWLINK(Лист1!$99:$99)</f>
        <v>#VALUE!</v>
      </c>
      <c r="L122" s="1">
        <v>80</v>
      </c>
      <c r="M122" s="1" t="s">
        <v>354</v>
      </c>
      <c r="N122" s="1" t="s">
        <v>35</v>
      </c>
    </row>
    <row r="123" spans="3:14" ht="15">
      <c r="C123" s="2" t="e">
        <f>_XLL.OFFICECOMCLIENT.APPLICATION.ROWLINK(Лист1!$100:$100)</f>
        <v>#VALUE!</v>
      </c>
      <c r="L123" s="1">
        <v>81</v>
      </c>
      <c r="M123" s="1" t="s">
        <v>354</v>
      </c>
      <c r="N123" s="1" t="s">
        <v>295</v>
      </c>
    </row>
    <row r="124" spans="3:14" ht="15">
      <c r="C124" s="2" t="e">
        <f>_XLL.OFFICECOMCLIENT.APPLICATION.ROWLINK(Лист1!$86:$86)</f>
        <v>#VALUE!</v>
      </c>
      <c r="L124" s="1">
        <v>67</v>
      </c>
      <c r="M124" s="1" t="s">
        <v>355</v>
      </c>
      <c r="N124" s="1" t="s">
        <v>35</v>
      </c>
    </row>
    <row r="125" spans="3:14" ht="15">
      <c r="C125" s="2" t="e">
        <f>_XLL.OFFICECOMCLIENT.APPLICATION.ROWLINK(Лист1!$87:$87)</f>
        <v>#VALUE!</v>
      </c>
      <c r="L125" s="1">
        <v>68</v>
      </c>
      <c r="M125" s="1" t="s">
        <v>356</v>
      </c>
      <c r="N125" s="1" t="s">
        <v>35</v>
      </c>
    </row>
    <row r="126" spans="3:14" ht="15">
      <c r="C126" s="2" t="e">
        <f>_XLL.OFFICECOMCLIENT.APPLICATION.ROWLINK(Лист1!$88:$88)</f>
        <v>#VALUE!</v>
      </c>
      <c r="L126" s="1">
        <v>69</v>
      </c>
      <c r="M126" s="1" t="s">
        <v>357</v>
      </c>
      <c r="N126" s="1" t="s">
        <v>35</v>
      </c>
    </row>
    <row r="127" spans="3:14" ht="15">
      <c r="C127" s="2" t="e">
        <f>_XLL.OFFICECOMCLIENT.APPLICATION.ROWLINK(Лист1!$89:$89)</f>
        <v>#VALUE!</v>
      </c>
      <c r="L127" s="1">
        <v>70</v>
      </c>
      <c r="M127" s="1" t="s">
        <v>357</v>
      </c>
      <c r="N127" s="1" t="s">
        <v>295</v>
      </c>
    </row>
    <row r="128" spans="3:14" ht="15">
      <c r="C128" s="2" t="e">
        <f>_XLL.OFFICECOMCLIENT.APPLICATION.ROWLINK(Лист1!$90:$90)</f>
        <v>#VALUE!</v>
      </c>
      <c r="L128" s="1">
        <v>71</v>
      </c>
      <c r="M128" s="1" t="s">
        <v>358</v>
      </c>
      <c r="N128" s="1" t="s">
        <v>35</v>
      </c>
    </row>
    <row r="129" spans="3:14" ht="15">
      <c r="C129" s="2" t="e">
        <f>_XLL.OFFICECOMCLIENT.APPLICATION.ROWLINK(Лист1!$91:$91)</f>
        <v>#VALUE!</v>
      </c>
      <c r="L129" s="1">
        <v>72</v>
      </c>
      <c r="M129" s="1" t="s">
        <v>358</v>
      </c>
      <c r="N129" s="1" t="s">
        <v>295</v>
      </c>
    </row>
    <row r="130" spans="3:14" ht="15">
      <c r="C130" s="2" t="e">
        <f>_XLL.OFFICECOMCLIENT.APPLICATION.ROWLINK(Лист1!$92:$92)</f>
        <v>#VALUE!</v>
      </c>
      <c r="L130" s="1">
        <v>73</v>
      </c>
      <c r="M130" s="1" t="s">
        <v>359</v>
      </c>
      <c r="N130" s="1" t="s">
        <v>35</v>
      </c>
    </row>
    <row r="131" spans="3:14" ht="15">
      <c r="C131" s="2" t="e">
        <f>_XLL.OFFICECOMCLIENT.APPLICATION.ROWLINK(Лист1!$93:$93)</f>
        <v>#VALUE!</v>
      </c>
      <c r="L131" s="1">
        <v>74</v>
      </c>
      <c r="M131" s="1" t="s">
        <v>359</v>
      </c>
      <c r="N131" s="1" t="s">
        <v>296</v>
      </c>
    </row>
    <row r="132" spans="3:14" ht="15">
      <c r="C132" s="2" t="e">
        <f>_XLL.OFFICECOMCLIENT.APPLICATION.ROWLINK(Лист1!$94:$94)</f>
        <v>#VALUE!</v>
      </c>
      <c r="L132" s="1">
        <v>75</v>
      </c>
      <c r="M132" s="1" t="s">
        <v>359</v>
      </c>
      <c r="N132" s="1" t="s">
        <v>311</v>
      </c>
    </row>
    <row r="133" spans="3:14" ht="15">
      <c r="C133" s="2" t="e">
        <f>_XLL.OFFICECOMCLIENT.APPLICATION.ROWLINK(Лист1!$113:$113)</f>
        <v>#VALUE!</v>
      </c>
      <c r="L133" s="1">
        <v>94</v>
      </c>
      <c r="M133" s="1" t="s">
        <v>360</v>
      </c>
      <c r="N133" s="1" t="s">
        <v>35</v>
      </c>
    </row>
    <row r="134" spans="3:14" ht="15">
      <c r="C134" s="2" t="e">
        <f>_XLL.OFFICECOMCLIENT.APPLICATION.ROWLINK(Лист1!$155:$155)</f>
        <v>#VALUE!</v>
      </c>
      <c r="L134" s="1">
        <v>136</v>
      </c>
      <c r="M134" s="1" t="s">
        <v>361</v>
      </c>
      <c r="N134" s="1" t="s">
        <v>35</v>
      </c>
    </row>
    <row r="135" spans="3:14" ht="15">
      <c r="C135" s="2" t="e">
        <f>_XLL.OFFICECOMCLIENT.APPLICATION.ROWLINK(Лист1!$156:$156)</f>
        <v>#VALUE!</v>
      </c>
      <c r="L135" s="1">
        <v>137</v>
      </c>
      <c r="M135" s="1" t="s">
        <v>362</v>
      </c>
      <c r="N135" s="1" t="s">
        <v>35</v>
      </c>
    </row>
    <row r="136" spans="3:14" ht="15">
      <c r="C136" s="2" t="e">
        <f>_XLL.OFFICECOMCLIENT.APPLICATION.ROWLINK(Лист1!$157:$157)</f>
        <v>#VALUE!</v>
      </c>
      <c r="L136" s="1">
        <v>138</v>
      </c>
      <c r="M136" s="1" t="s">
        <v>362</v>
      </c>
      <c r="N136" s="1" t="s">
        <v>295</v>
      </c>
    </row>
    <row r="137" spans="3:14" ht="15">
      <c r="C137" s="2" t="e">
        <f>_XLL.OFFICECOMCLIENT.APPLICATION.ROWLINK(Лист1!$158:$158)</f>
        <v>#VALUE!</v>
      </c>
      <c r="L137" s="1">
        <v>139</v>
      </c>
      <c r="M137" s="1" t="s">
        <v>362</v>
      </c>
      <c r="N137" s="1" t="s">
        <v>297</v>
      </c>
    </row>
    <row r="138" spans="3:14" ht="15">
      <c r="C138" s="2" t="e">
        <f>_XLL.OFFICECOMCLIENT.APPLICATION.ROWLINK(Лист1!$114:$114)</f>
        <v>#VALUE!</v>
      </c>
      <c r="L138" s="1">
        <v>95</v>
      </c>
      <c r="M138" s="1" t="s">
        <v>363</v>
      </c>
      <c r="N138" s="1" t="s">
        <v>35</v>
      </c>
    </row>
    <row r="139" spans="3:14" ht="15">
      <c r="C139" s="2" t="e">
        <f>_XLL.OFFICECOMCLIENT.APPLICATION.ROWLINK(Лист1!$130:$130)</f>
        <v>#VALUE!</v>
      </c>
      <c r="L139" s="1">
        <v>111</v>
      </c>
      <c r="M139" s="1" t="s">
        <v>364</v>
      </c>
      <c r="N139" s="1" t="s">
        <v>35</v>
      </c>
    </row>
    <row r="140" spans="3:14" ht="15">
      <c r="C140" s="2" t="e">
        <f>_XLL.OFFICECOMCLIENT.APPLICATION.ROWLINK(Лист1!$131:$131)</f>
        <v>#VALUE!</v>
      </c>
      <c r="L140" s="1">
        <v>112</v>
      </c>
      <c r="M140" s="1" t="s">
        <v>365</v>
      </c>
      <c r="N140" s="1" t="s">
        <v>35</v>
      </c>
    </row>
    <row r="141" spans="3:14" ht="15">
      <c r="C141" s="2" t="e">
        <f>_XLL.OFFICECOMCLIENT.APPLICATION.ROWLINK(Лист1!$132:$132)</f>
        <v>#VALUE!</v>
      </c>
      <c r="L141" s="1">
        <v>113</v>
      </c>
      <c r="M141" s="1" t="s">
        <v>365</v>
      </c>
      <c r="N141" s="1" t="s">
        <v>295</v>
      </c>
    </row>
    <row r="142" spans="3:14" ht="15">
      <c r="C142" s="2" t="e">
        <f>_XLL.OFFICECOMCLIENT.APPLICATION.ROWLINK(Лист1!$133:$133)</f>
        <v>#VALUE!</v>
      </c>
      <c r="L142" s="1">
        <v>114</v>
      </c>
      <c r="M142" s="1" t="s">
        <v>366</v>
      </c>
      <c r="N142" s="1" t="s">
        <v>35</v>
      </c>
    </row>
    <row r="143" spans="3:14" ht="15">
      <c r="C143" s="2" t="e">
        <f>_XLL.OFFICECOMCLIENT.APPLICATION.ROWLINK(Лист1!$134:$134)</f>
        <v>#VALUE!</v>
      </c>
      <c r="L143" s="1">
        <v>115</v>
      </c>
      <c r="M143" s="1" t="s">
        <v>366</v>
      </c>
      <c r="N143" s="1" t="s">
        <v>295</v>
      </c>
    </row>
    <row r="144" spans="3:14" ht="15">
      <c r="C144" s="2" t="e">
        <f>_XLL.OFFICECOMCLIENT.APPLICATION.ROWLINK(Лист1!$135:$135)</f>
        <v>#VALUE!</v>
      </c>
      <c r="L144" s="1">
        <v>116</v>
      </c>
      <c r="M144" s="1" t="s">
        <v>367</v>
      </c>
      <c r="N144" s="1" t="s">
        <v>35</v>
      </c>
    </row>
    <row r="145" spans="3:14" ht="15">
      <c r="C145" s="2" t="e">
        <f>_XLL.OFFICECOMCLIENT.APPLICATION.ROWLINK(Лист1!$136:$136)</f>
        <v>#VALUE!</v>
      </c>
      <c r="L145" s="1">
        <v>117</v>
      </c>
      <c r="M145" s="1" t="s">
        <v>367</v>
      </c>
      <c r="N145" s="1" t="s">
        <v>296</v>
      </c>
    </row>
    <row r="146" spans="3:14" ht="15">
      <c r="C146" s="2" t="e">
        <f>_XLL.OFFICECOMCLIENT.APPLICATION.ROWLINK(Лист1!$137:$137)</f>
        <v>#VALUE!</v>
      </c>
      <c r="L146" s="1">
        <v>118</v>
      </c>
      <c r="M146" s="1" t="s">
        <v>367</v>
      </c>
      <c r="N146" s="1" t="s">
        <v>311</v>
      </c>
    </row>
    <row r="147" spans="3:14" ht="15">
      <c r="C147" s="2" t="e">
        <f>_XLL.OFFICECOMCLIENT.APPLICATION.ROWLINK(Лист1!$138:$138)</f>
        <v>#VALUE!</v>
      </c>
      <c r="L147" s="1">
        <v>119</v>
      </c>
      <c r="M147" s="1" t="s">
        <v>368</v>
      </c>
      <c r="N147" s="1" t="s">
        <v>35</v>
      </c>
    </row>
    <row r="148" spans="3:14" ht="15">
      <c r="C148" s="2" t="e">
        <f>_XLL.OFFICECOMCLIENT.APPLICATION.ROWLINK(Лист1!$139:$139)</f>
        <v>#VALUE!</v>
      </c>
      <c r="L148" s="1">
        <v>120</v>
      </c>
      <c r="M148" s="1" t="s">
        <v>369</v>
      </c>
      <c r="N148" s="1" t="s">
        <v>35</v>
      </c>
    </row>
    <row r="149" spans="3:14" ht="15">
      <c r="C149" s="2" t="e">
        <f>_XLL.OFFICECOMCLIENT.APPLICATION.ROWLINK(Лист1!$140:$140)</f>
        <v>#VALUE!</v>
      </c>
      <c r="L149" s="1">
        <v>121</v>
      </c>
      <c r="M149" s="1" t="s">
        <v>369</v>
      </c>
      <c r="N149" s="1" t="s">
        <v>297</v>
      </c>
    </row>
    <row r="150" spans="3:14" ht="15">
      <c r="C150" s="2" t="e">
        <f>_XLL.OFFICECOMCLIENT.APPLICATION.ROWLINK(Лист1!$141:$141)</f>
        <v>#VALUE!</v>
      </c>
      <c r="L150" s="1">
        <v>122</v>
      </c>
      <c r="M150" s="1" t="s">
        <v>370</v>
      </c>
      <c r="N150" s="1" t="s">
        <v>35</v>
      </c>
    </row>
    <row r="151" spans="3:14" ht="15">
      <c r="C151" s="2" t="e">
        <f>_XLL.OFFICECOMCLIENT.APPLICATION.ROWLINK(Лист1!$142:$142)</f>
        <v>#VALUE!</v>
      </c>
      <c r="L151" s="1">
        <v>123</v>
      </c>
      <c r="M151" s="1" t="s">
        <v>370</v>
      </c>
      <c r="N151" s="1" t="s">
        <v>297</v>
      </c>
    </row>
    <row r="152" spans="3:14" ht="15">
      <c r="C152" s="2" t="e">
        <f>_XLL.OFFICECOMCLIENT.APPLICATION.ROWLINK(Лист1!$143:$143)</f>
        <v>#VALUE!</v>
      </c>
      <c r="L152" s="1">
        <v>124</v>
      </c>
      <c r="M152" s="1" t="s">
        <v>371</v>
      </c>
      <c r="N152" s="1" t="s">
        <v>35</v>
      </c>
    </row>
    <row r="153" spans="3:14" ht="15">
      <c r="C153" s="2" t="e">
        <f>_XLL.OFFICECOMCLIENT.APPLICATION.ROWLINK(Лист1!$144:$144)</f>
        <v>#VALUE!</v>
      </c>
      <c r="L153" s="1">
        <v>125</v>
      </c>
      <c r="M153" s="1" t="s">
        <v>371</v>
      </c>
      <c r="N153" s="1" t="s">
        <v>297</v>
      </c>
    </row>
    <row r="154" spans="3:14" ht="15">
      <c r="C154" s="2" t="e">
        <f>_XLL.OFFICECOMCLIENT.APPLICATION.ROWLINK(Лист1!$145:$145)</f>
        <v>#VALUE!</v>
      </c>
      <c r="L154" s="1">
        <v>126</v>
      </c>
      <c r="M154" s="1" t="s">
        <v>372</v>
      </c>
      <c r="N154" s="1" t="s">
        <v>35</v>
      </c>
    </row>
    <row r="155" spans="3:14" ht="15">
      <c r="C155" s="2" t="e">
        <f>_XLL.OFFICECOMCLIENT.APPLICATION.ROWLINK(Лист1!$146:$146)</f>
        <v>#VALUE!</v>
      </c>
      <c r="L155" s="1">
        <v>127</v>
      </c>
      <c r="M155" s="1" t="s">
        <v>373</v>
      </c>
      <c r="N155" s="1" t="s">
        <v>35</v>
      </c>
    </row>
    <row r="156" spans="3:14" ht="15">
      <c r="C156" s="2" t="e">
        <f>_XLL.OFFICECOMCLIENT.APPLICATION.ROWLINK(Лист1!$147:$147)</f>
        <v>#VALUE!</v>
      </c>
      <c r="L156" s="1">
        <v>128</v>
      </c>
      <c r="M156" s="1" t="s">
        <v>373</v>
      </c>
      <c r="N156" s="1" t="s">
        <v>297</v>
      </c>
    </row>
    <row r="157" spans="3:14" ht="15">
      <c r="C157" s="2" t="e">
        <f>_XLL.OFFICECOMCLIENT.APPLICATION.ROWLINK(Лист1!$148:$148)</f>
        <v>#VALUE!</v>
      </c>
      <c r="L157" s="1">
        <v>129</v>
      </c>
      <c r="M157" s="1" t="s">
        <v>374</v>
      </c>
      <c r="N157" s="1" t="s">
        <v>35</v>
      </c>
    </row>
    <row r="158" spans="3:14" ht="15">
      <c r="C158" s="2" t="e">
        <f>_XLL.OFFICECOMCLIENT.APPLICATION.ROWLINK(Лист1!$149:$149)</f>
        <v>#VALUE!</v>
      </c>
      <c r="L158" s="1">
        <v>130</v>
      </c>
      <c r="M158" s="1" t="s">
        <v>374</v>
      </c>
      <c r="N158" s="1" t="s">
        <v>297</v>
      </c>
    </row>
    <row r="159" spans="3:14" ht="15">
      <c r="C159" s="2" t="e">
        <f>_XLL.OFFICECOMCLIENT.APPLICATION.ROWLINK(Лист1!$150:$150)</f>
        <v>#VALUE!</v>
      </c>
      <c r="L159" s="1">
        <v>131</v>
      </c>
      <c r="M159" s="1" t="s">
        <v>375</v>
      </c>
      <c r="N159" s="1" t="s">
        <v>35</v>
      </c>
    </row>
    <row r="160" spans="3:14" ht="15">
      <c r="C160" s="2" t="e">
        <f>_XLL.OFFICECOMCLIENT.APPLICATION.ROWLINK(Лист1!$151:$151)</f>
        <v>#VALUE!</v>
      </c>
      <c r="L160" s="1">
        <v>132</v>
      </c>
      <c r="M160" s="1" t="s">
        <v>375</v>
      </c>
      <c r="N160" s="1" t="s">
        <v>297</v>
      </c>
    </row>
    <row r="161" spans="3:14" ht="15">
      <c r="C161" s="2" t="e">
        <f>_XLL.OFFICECOMCLIENT.APPLICATION.ROWLINK(Лист1!$122:$122)</f>
        <v>#VALUE!</v>
      </c>
      <c r="L161" s="1">
        <v>103</v>
      </c>
      <c r="M161" s="1" t="s">
        <v>376</v>
      </c>
      <c r="N161" s="1" t="s">
        <v>35</v>
      </c>
    </row>
    <row r="162" spans="3:14" ht="15">
      <c r="C162" s="2" t="e">
        <f>_XLL.OFFICECOMCLIENT.APPLICATION.ROWLINK(Лист1!$123:$123)</f>
        <v>#VALUE!</v>
      </c>
      <c r="L162" s="1">
        <v>104</v>
      </c>
      <c r="M162" s="1" t="s">
        <v>377</v>
      </c>
      <c r="N162" s="1" t="s">
        <v>35</v>
      </c>
    </row>
    <row r="163" spans="3:14" ht="15">
      <c r="C163" s="2" t="e">
        <f>_XLL.OFFICECOMCLIENT.APPLICATION.ROWLINK(Лист1!$124:$124)</f>
        <v>#VALUE!</v>
      </c>
      <c r="L163" s="1">
        <v>105</v>
      </c>
      <c r="M163" s="1" t="s">
        <v>377</v>
      </c>
      <c r="N163" s="1" t="s">
        <v>295</v>
      </c>
    </row>
    <row r="164" spans="3:14" ht="15">
      <c r="C164" s="2" t="e">
        <f>_XLL.OFFICECOMCLIENT.APPLICATION.ROWLINK(Лист1!$125:$125)</f>
        <v>#VALUE!</v>
      </c>
      <c r="L164" s="1">
        <v>106</v>
      </c>
      <c r="M164" s="1" t="s">
        <v>378</v>
      </c>
      <c r="N164" s="1" t="s">
        <v>35</v>
      </c>
    </row>
    <row r="165" spans="3:14" ht="15">
      <c r="C165" s="2" t="e">
        <f>_XLL.OFFICECOMCLIENT.APPLICATION.ROWLINK(Лист1!$126:$126)</f>
        <v>#VALUE!</v>
      </c>
      <c r="L165" s="1">
        <v>107</v>
      </c>
      <c r="M165" s="1" t="s">
        <v>378</v>
      </c>
      <c r="N165" s="1" t="s">
        <v>295</v>
      </c>
    </row>
    <row r="166" spans="3:14" ht="15">
      <c r="C166" s="2" t="e">
        <f>_XLL.OFFICECOMCLIENT.APPLICATION.ROWLINK(Лист1!$127:$127)</f>
        <v>#VALUE!</v>
      </c>
      <c r="L166" s="1">
        <v>108</v>
      </c>
      <c r="M166" s="1" t="s">
        <v>379</v>
      </c>
      <c r="N166" s="1" t="s">
        <v>35</v>
      </c>
    </row>
    <row r="167" spans="3:14" ht="15">
      <c r="C167" s="2" t="e">
        <f>_XLL.OFFICECOMCLIENT.APPLICATION.ROWLINK(Лист1!$128:$128)</f>
        <v>#VALUE!</v>
      </c>
      <c r="L167" s="1">
        <v>109</v>
      </c>
      <c r="M167" s="1" t="s">
        <v>379</v>
      </c>
      <c r="N167" s="1" t="s">
        <v>296</v>
      </c>
    </row>
    <row r="168" spans="3:14" ht="15">
      <c r="C168" s="2" t="e">
        <f>_XLL.OFFICECOMCLIENT.APPLICATION.ROWLINK(Лист1!$129:$129)</f>
        <v>#VALUE!</v>
      </c>
      <c r="L168" s="1">
        <v>110</v>
      </c>
      <c r="M168" s="1" t="s">
        <v>379</v>
      </c>
      <c r="N168" s="1" t="s">
        <v>311</v>
      </c>
    </row>
    <row r="169" spans="3:14" ht="15">
      <c r="C169" s="2" t="e">
        <f>_XLL.OFFICECOMCLIENT.APPLICATION.ROWLINK(Лист1!$115:$115)</f>
        <v>#VALUE!</v>
      </c>
      <c r="L169" s="1">
        <v>96</v>
      </c>
      <c r="M169" s="1" t="s">
        <v>380</v>
      </c>
      <c r="N169" s="1" t="s">
        <v>35</v>
      </c>
    </row>
    <row r="170" spans="3:14" ht="15">
      <c r="C170" s="2" t="e">
        <f>_XLL.OFFICECOMCLIENT.APPLICATION.ROWLINK(Лист1!$116:$116)</f>
        <v>#VALUE!</v>
      </c>
      <c r="L170" s="1">
        <v>97</v>
      </c>
      <c r="M170" s="1" t="s">
        <v>381</v>
      </c>
      <c r="N170" s="1" t="s">
        <v>35</v>
      </c>
    </row>
    <row r="171" spans="3:14" ht="15">
      <c r="C171" s="2" t="e">
        <f>_XLL.OFFICECOMCLIENT.APPLICATION.ROWLINK(Лист1!$117:$117)</f>
        <v>#VALUE!</v>
      </c>
      <c r="L171" s="1">
        <v>98</v>
      </c>
      <c r="M171" s="1" t="s">
        <v>381</v>
      </c>
      <c r="N171" s="1" t="s">
        <v>297</v>
      </c>
    </row>
    <row r="172" spans="3:14" ht="15">
      <c r="C172" s="2" t="e">
        <f>_XLL.OFFICECOMCLIENT.APPLICATION.ROWLINK(Лист1!$118:$118)</f>
        <v>#VALUE!</v>
      </c>
      <c r="L172" s="1">
        <v>99</v>
      </c>
      <c r="M172" s="1" t="s">
        <v>382</v>
      </c>
      <c r="N172" s="1" t="s">
        <v>35</v>
      </c>
    </row>
    <row r="173" spans="3:14" ht="15">
      <c r="C173" s="2" t="e">
        <f>_XLL.OFFICECOMCLIENT.APPLICATION.ROWLINK(Лист1!$119:$119)</f>
        <v>#VALUE!</v>
      </c>
      <c r="L173" s="1">
        <v>100</v>
      </c>
      <c r="M173" s="1" t="s">
        <v>382</v>
      </c>
      <c r="N173" s="1" t="s">
        <v>297</v>
      </c>
    </row>
    <row r="174" spans="3:14" ht="15">
      <c r="C174" s="2" t="e">
        <f>_XLL.OFFICECOMCLIENT.APPLICATION.ROWLINK(Лист1!$120:$120)</f>
        <v>#VALUE!</v>
      </c>
      <c r="L174" s="1">
        <v>101</v>
      </c>
      <c r="M174" s="1" t="s">
        <v>383</v>
      </c>
      <c r="N174" s="1" t="s">
        <v>35</v>
      </c>
    </row>
    <row r="175" spans="3:14" ht="15">
      <c r="C175" s="2" t="e">
        <f>_XLL.OFFICECOMCLIENT.APPLICATION.ROWLINK(Лист1!$121:$121)</f>
        <v>#VALUE!</v>
      </c>
      <c r="L175" s="1">
        <v>102</v>
      </c>
      <c r="M175" s="1" t="s">
        <v>383</v>
      </c>
      <c r="N175" s="1" t="s">
        <v>297</v>
      </c>
    </row>
    <row r="176" spans="3:14" ht="15">
      <c r="C176" s="2" t="e">
        <f>_XLL.OFFICECOMCLIENT.APPLICATION.ROWLINK(Лист1!$152:$152)</f>
        <v>#VALUE!</v>
      </c>
      <c r="L176" s="1">
        <v>133</v>
      </c>
      <c r="M176" s="1" t="s">
        <v>384</v>
      </c>
      <c r="N176" s="1" t="s">
        <v>35</v>
      </c>
    </row>
    <row r="177" spans="3:14" ht="15">
      <c r="C177" s="2" t="e">
        <f>_XLL.OFFICECOMCLIENT.APPLICATION.ROWLINK(Лист1!$153:$153)</f>
        <v>#VALUE!</v>
      </c>
      <c r="L177" s="1">
        <v>134</v>
      </c>
      <c r="M177" s="1" t="s">
        <v>384</v>
      </c>
      <c r="N177" s="1" t="s">
        <v>295</v>
      </c>
    </row>
    <row r="178" spans="3:14" ht="15">
      <c r="C178" s="2" t="e">
        <f>_XLL.OFFICECOMCLIENT.APPLICATION.ROWLINK(Лист1!$154:$154)</f>
        <v>#VALUE!</v>
      </c>
      <c r="L178" s="1">
        <v>135</v>
      </c>
      <c r="M178" s="1" t="s">
        <v>384</v>
      </c>
      <c r="N178" s="1" t="s">
        <v>296</v>
      </c>
    </row>
    <row r="179" spans="3:14" ht="15">
      <c r="C179" s="2" t="e">
        <f>_XLL.OFFICECOMCLIENT.APPLICATION.ROWLINK(Лист1!$159:$159)</f>
        <v>#VALUE!</v>
      </c>
      <c r="L179" s="1">
        <v>140</v>
      </c>
      <c r="M179" s="1" t="s">
        <v>385</v>
      </c>
      <c r="N179" s="1" t="s">
        <v>35</v>
      </c>
    </row>
    <row r="180" spans="3:14" ht="15">
      <c r="C180" s="2" t="e">
        <f>_XLL.OFFICECOMCLIENT.APPLICATION.ROWLINK(Лист1!$160:$160)</f>
        <v>#VALUE!</v>
      </c>
      <c r="L180" s="1">
        <v>141</v>
      </c>
      <c r="M180" s="1" t="s">
        <v>386</v>
      </c>
      <c r="N180" s="1" t="s">
        <v>35</v>
      </c>
    </row>
    <row r="181" spans="3:14" ht="15">
      <c r="C181" s="2" t="e">
        <f>_XLL.OFFICECOMCLIENT.APPLICATION.ROWLINK(Лист1!$161:$161)</f>
        <v>#VALUE!</v>
      </c>
      <c r="L181" s="1">
        <v>142</v>
      </c>
      <c r="M181" s="1" t="s">
        <v>386</v>
      </c>
      <c r="N181" s="1" t="s">
        <v>296</v>
      </c>
    </row>
    <row r="182" spans="3:14" ht="15">
      <c r="C182" s="2" t="e">
        <f>_XLL.OFFICECOMCLIENT.APPLICATION.ROWLINK(Лист1!$162:$162)</f>
        <v>#VALUE!</v>
      </c>
      <c r="L182" s="1">
        <v>143</v>
      </c>
      <c r="M182" s="1" t="s">
        <v>387</v>
      </c>
      <c r="N182" s="1" t="s">
        <v>35</v>
      </c>
    </row>
    <row r="183" spans="3:14" ht="15">
      <c r="C183" s="2" t="e">
        <f>_XLL.OFFICECOMCLIENT.APPLICATION.ROWLINK(Лист1!$179:$179)</f>
        <v>#VALUE!</v>
      </c>
      <c r="L183" s="1">
        <v>154</v>
      </c>
      <c r="M183" s="1" t="s">
        <v>388</v>
      </c>
      <c r="N183" s="1" t="s">
        <v>35</v>
      </c>
    </row>
    <row r="184" spans="3:14" ht="15">
      <c r="C184" s="2" t="e">
        <f>_XLL.OFFICECOMCLIENT.APPLICATION.ROWLINK(Лист1!$180:$180)</f>
        <v>#VALUE!</v>
      </c>
      <c r="L184" s="1">
        <v>155</v>
      </c>
      <c r="M184" s="1" t="s">
        <v>389</v>
      </c>
      <c r="N184" s="1" t="s">
        <v>35</v>
      </c>
    </row>
    <row r="185" spans="3:14" ht="15">
      <c r="C185" s="2" t="e">
        <f>_XLL.OFFICECOMCLIENT.APPLICATION.ROWLINK(Лист1!$181:$181)</f>
        <v>#VALUE!</v>
      </c>
      <c r="L185" s="1">
        <v>156</v>
      </c>
      <c r="M185" s="1" t="s">
        <v>389</v>
      </c>
      <c r="N185" s="1" t="s">
        <v>311</v>
      </c>
    </row>
    <row r="186" spans="3:14" ht="15">
      <c r="C186" s="2" t="e">
        <f>_XLL.OFFICECOMCLIENT.APPLICATION.ROWLINK(Лист1!$163:$163)</f>
        <v>#VALUE!</v>
      </c>
      <c r="L186" s="1">
        <v>144</v>
      </c>
      <c r="M186" s="1" t="s">
        <v>390</v>
      </c>
      <c r="N186" s="1" t="s">
        <v>35</v>
      </c>
    </row>
    <row r="187" spans="3:14" ht="15">
      <c r="C187" s="2" t="e">
        <f>_XLL.OFFICECOMCLIENT.APPLICATION.ROWLINK(Лист1!$164:$164)</f>
        <v>#VALUE!</v>
      </c>
      <c r="L187" s="1">
        <v>145</v>
      </c>
      <c r="M187" s="1" t="s">
        <v>391</v>
      </c>
      <c r="N187" s="1" t="s">
        <v>35</v>
      </c>
    </row>
    <row r="188" spans="3:14" ht="15">
      <c r="C188" s="2" t="e">
        <f>_XLL.OFFICECOMCLIENT.APPLICATION.ROWLINK(Лист1!$169:$169)</f>
        <v>#VALUE!</v>
      </c>
      <c r="L188" s="1">
        <v>150</v>
      </c>
      <c r="M188" s="1" t="s">
        <v>392</v>
      </c>
      <c r="N188" s="1" t="s">
        <v>35</v>
      </c>
    </row>
    <row r="189" spans="3:14" ht="15">
      <c r="C189" s="2" t="e">
        <f>_XLL.OFFICECOMCLIENT.APPLICATION.ROWLINK(Лист1!$170:$170)</f>
        <v>#VALUE!</v>
      </c>
      <c r="L189" s="1">
        <v>151</v>
      </c>
      <c r="M189" s="1" t="s">
        <v>392</v>
      </c>
      <c r="N189" s="1" t="s">
        <v>296</v>
      </c>
    </row>
    <row r="190" spans="3:14" ht="15">
      <c r="C190" s="2" t="e">
        <f>_XLL.OFFICECOMCLIENT.APPLICATION.ROWLINK(Лист1!$167:$167)</f>
        <v>#VALUE!</v>
      </c>
      <c r="L190" s="1">
        <v>148</v>
      </c>
      <c r="M190" s="1" t="s">
        <v>393</v>
      </c>
      <c r="N190" s="1" t="s">
        <v>35</v>
      </c>
    </row>
    <row r="191" spans="3:14" ht="15">
      <c r="C191" s="2" t="e">
        <f>_XLL.OFFICECOMCLIENT.APPLICATION.ROWLINK(Лист1!$168:$168)</f>
        <v>#VALUE!</v>
      </c>
      <c r="L191" s="1">
        <v>149</v>
      </c>
      <c r="M191" s="1" t="s">
        <v>393</v>
      </c>
      <c r="N191" s="1" t="s">
        <v>295</v>
      </c>
    </row>
    <row r="192" spans="3:14" ht="15">
      <c r="C192" s="2" t="e">
        <f>_XLL.OFFICECOMCLIENT.APPLICATION.ROWLINK(Лист1!$165:$165)</f>
        <v>#VALUE!</v>
      </c>
      <c r="L192" s="1">
        <v>146</v>
      </c>
      <c r="M192" s="1" t="s">
        <v>394</v>
      </c>
      <c r="N192" s="1" t="s">
        <v>35</v>
      </c>
    </row>
    <row r="193" spans="3:14" ht="15">
      <c r="C193" s="2" t="e">
        <f>_XLL.OFFICECOMCLIENT.APPLICATION.ROWLINK(Лист1!$166:$166)</f>
        <v>#VALUE!</v>
      </c>
      <c r="L193" s="1">
        <v>147</v>
      </c>
      <c r="M193" s="1" t="s">
        <v>394</v>
      </c>
      <c r="N193" s="1" t="s">
        <v>295</v>
      </c>
    </row>
    <row r="194" spans="3:14" ht="15">
      <c r="C194" s="2" t="e">
        <f>_XLL.OFFICECOMCLIENT.APPLICATION.ROWLINK(Лист1!$173:$173)</f>
        <v>#VALUE!</v>
      </c>
      <c r="L194" s="1">
        <v>152</v>
      </c>
      <c r="M194" s="1" t="s">
        <v>395</v>
      </c>
      <c r="N194" s="1" t="s">
        <v>35</v>
      </c>
    </row>
    <row r="195" spans="3:14" ht="15">
      <c r="C195" s="2" t="e">
        <f>_XLL.OFFICECOMCLIENT.APPLICATION.ROWLINK(Лист1!$174:$174)</f>
        <v>#VALUE!</v>
      </c>
      <c r="L195" s="1">
        <v>153</v>
      </c>
      <c r="M195" s="1" t="s">
        <v>395</v>
      </c>
      <c r="N195" s="1" t="s">
        <v>296</v>
      </c>
    </row>
    <row r="196" spans="3:14" ht="15">
      <c r="C196" s="2" t="e">
        <f>_XLL.OFFICECOMCLIENT.APPLICATION.ROWLINK(Лист1!$182:$182)</f>
        <v>#VALUE!</v>
      </c>
      <c r="L196" s="1">
        <v>157</v>
      </c>
      <c r="M196" s="1" t="s">
        <v>396</v>
      </c>
      <c r="N196" s="1" t="s">
        <v>35</v>
      </c>
    </row>
    <row r="197" spans="3:14" ht="15">
      <c r="C197" s="2" t="e">
        <f>_XLL.OFFICECOMCLIENT.APPLICATION.ROWLINK(Лист1!$183:$183)</f>
        <v>#VALUE!</v>
      </c>
      <c r="L197" s="1">
        <v>158</v>
      </c>
      <c r="M197" s="1" t="s">
        <v>397</v>
      </c>
      <c r="N197" s="1" t="s">
        <v>35</v>
      </c>
    </row>
    <row r="198" spans="3:14" ht="15">
      <c r="C198" s="2" t="e">
        <f>_XLL.OFFICECOMCLIENT.APPLICATION.ROWLINK(Лист1!$184:$184)</f>
        <v>#VALUE!</v>
      </c>
      <c r="L198" s="1">
        <v>159</v>
      </c>
      <c r="M198" s="1" t="s">
        <v>397</v>
      </c>
      <c r="N198" s="1" t="s">
        <v>296</v>
      </c>
    </row>
    <row r="199" spans="3:14" ht="15">
      <c r="C199" s="2" t="e">
        <f>_XLL.OFFICECOMCLIENT.APPLICATION.ROWLINK(Лист1!$205:$205)</f>
        <v>#VALUE!</v>
      </c>
      <c r="L199" s="1">
        <v>178</v>
      </c>
      <c r="M199" s="1" t="s">
        <v>398</v>
      </c>
      <c r="N199" s="1" t="s">
        <v>35</v>
      </c>
    </row>
    <row r="200" spans="3:14" ht="15">
      <c r="C200" s="2" t="e">
        <f>_XLL.OFFICECOMCLIENT.APPLICATION.ROWLINK(Лист1!$220:$220)</f>
        <v>#VALUE!</v>
      </c>
      <c r="L200" s="1">
        <v>191</v>
      </c>
      <c r="M200" s="1" t="s">
        <v>399</v>
      </c>
      <c r="N200" s="1" t="s">
        <v>35</v>
      </c>
    </row>
    <row r="201" spans="3:14" ht="15">
      <c r="C201" s="2" t="e">
        <f>_XLL.OFFICECOMCLIENT.APPLICATION.ROWLINK(Лист1!$223:$223)</f>
        <v>#VALUE!</v>
      </c>
      <c r="L201" s="1">
        <v>192</v>
      </c>
      <c r="M201" s="1" t="s">
        <v>399</v>
      </c>
      <c r="N201" s="1" t="s">
        <v>311</v>
      </c>
    </row>
    <row r="202" spans="3:14" ht="15">
      <c r="C202" s="2" t="e">
        <f>_XLL.OFFICECOMCLIENT.APPLICATION.ROWLINK(Лист1!$218:$218)</f>
        <v>#VALUE!</v>
      </c>
      <c r="L202" s="1">
        <v>189</v>
      </c>
      <c r="M202" s="1" t="s">
        <v>400</v>
      </c>
      <c r="N202" s="1" t="s">
        <v>35</v>
      </c>
    </row>
    <row r="203" spans="3:14" ht="15">
      <c r="C203" s="2" t="e">
        <f>_XLL.OFFICECOMCLIENT.APPLICATION.ROWLINK(Лист1!$219:$219)</f>
        <v>#VALUE!</v>
      </c>
      <c r="L203" s="1">
        <v>190</v>
      </c>
      <c r="M203" s="1" t="s">
        <v>400</v>
      </c>
      <c r="N203" s="1" t="s">
        <v>311</v>
      </c>
    </row>
    <row r="204" spans="3:14" ht="15">
      <c r="C204" s="2" t="e">
        <f>_XLL.OFFICECOMCLIENT.APPLICATION.ROWLINK(Лист1!$214:$214)</f>
        <v>#VALUE!</v>
      </c>
      <c r="L204" s="1">
        <v>187</v>
      </c>
      <c r="M204" s="1" t="s">
        <v>401</v>
      </c>
      <c r="N204" s="1" t="s">
        <v>35</v>
      </c>
    </row>
    <row r="205" spans="3:14" ht="15">
      <c r="C205" s="2" t="e">
        <f>_XLL.OFFICECOMCLIENT.APPLICATION.ROWLINK(Лист1!$217:$217)</f>
        <v>#VALUE!</v>
      </c>
      <c r="L205" s="1">
        <v>188</v>
      </c>
      <c r="M205" s="1" t="s">
        <v>401</v>
      </c>
      <c r="N205" s="1" t="s">
        <v>311</v>
      </c>
    </row>
    <row r="206" spans="3:14" ht="15">
      <c r="C206" s="2" t="e">
        <f>_XLL.OFFICECOMCLIENT.APPLICATION.ROWLINK(Лист1!$206:$206)</f>
        <v>#VALUE!</v>
      </c>
      <c r="L206" s="1">
        <v>179</v>
      </c>
      <c r="M206" s="1" t="s">
        <v>402</v>
      </c>
      <c r="N206" s="1" t="s">
        <v>35</v>
      </c>
    </row>
    <row r="207" spans="3:14" ht="15">
      <c r="C207" s="2" t="e">
        <f>_XLL.OFFICECOMCLIENT.APPLICATION.ROWLINK(Лист1!$212:$212)</f>
        <v>#VALUE!</v>
      </c>
      <c r="L207" s="1">
        <v>185</v>
      </c>
      <c r="M207" s="1" t="s">
        <v>403</v>
      </c>
      <c r="N207" s="1" t="s">
        <v>35</v>
      </c>
    </row>
    <row r="208" spans="3:14" ht="15">
      <c r="C208" s="2" t="e">
        <f>_XLL.OFFICECOMCLIENT.APPLICATION.ROWLINK(Лист1!$213:$213)</f>
        <v>#VALUE!</v>
      </c>
      <c r="L208" s="1">
        <v>186</v>
      </c>
      <c r="M208" s="1" t="s">
        <v>403</v>
      </c>
      <c r="N208" s="1" t="s">
        <v>296</v>
      </c>
    </row>
    <row r="209" spans="3:14" ht="15">
      <c r="C209" s="2" t="e">
        <f>_XLL.OFFICECOMCLIENT.APPLICATION.ROWLINK(Лист1!$210:$210)</f>
        <v>#VALUE!</v>
      </c>
      <c r="L209" s="1">
        <v>183</v>
      </c>
      <c r="M209" s="1" t="s">
        <v>404</v>
      </c>
      <c r="N209" s="1" t="s">
        <v>35</v>
      </c>
    </row>
    <row r="210" spans="3:14" ht="15">
      <c r="C210" s="2" t="e">
        <f>_XLL.OFFICECOMCLIENT.APPLICATION.ROWLINK(Лист1!$211:$211)</f>
        <v>#VALUE!</v>
      </c>
      <c r="L210" s="1">
        <v>184</v>
      </c>
      <c r="M210" s="1" t="s">
        <v>404</v>
      </c>
      <c r="N210" s="1" t="s">
        <v>296</v>
      </c>
    </row>
    <row r="211" spans="3:14" ht="15">
      <c r="C211" s="2" t="e">
        <f>_XLL.OFFICECOMCLIENT.APPLICATION.ROWLINK(Лист1!$207:$207)</f>
        <v>#VALUE!</v>
      </c>
      <c r="L211" s="1">
        <v>180</v>
      </c>
      <c r="M211" s="1" t="s">
        <v>405</v>
      </c>
      <c r="N211" s="1" t="s">
        <v>35</v>
      </c>
    </row>
    <row r="212" spans="3:14" ht="15">
      <c r="C212" s="2" t="e">
        <f>_XLL.OFFICECOMCLIENT.APPLICATION.ROWLINK(Лист1!$208:$208)</f>
        <v>#VALUE!</v>
      </c>
      <c r="L212" s="1">
        <v>181</v>
      </c>
      <c r="M212" s="1" t="s">
        <v>405</v>
      </c>
      <c r="N212" s="1" t="s">
        <v>295</v>
      </c>
    </row>
    <row r="213" spans="3:14" ht="15">
      <c r="C213" s="2" t="e">
        <f>_XLL.OFFICECOMCLIENT.APPLICATION.ROWLINK(Лист1!$209:$209)</f>
        <v>#VALUE!</v>
      </c>
      <c r="L213" s="1">
        <v>182</v>
      </c>
      <c r="M213" s="1" t="s">
        <v>405</v>
      </c>
      <c r="N213" s="1" t="s">
        <v>296</v>
      </c>
    </row>
    <row r="214" spans="3:14" ht="15">
      <c r="C214" s="2" t="e">
        <f>_XLL.OFFICECOMCLIENT.APPLICATION.ROWLINK(Лист1!$224:$224)</f>
        <v>#VALUE!</v>
      </c>
      <c r="L214" s="1">
        <v>193</v>
      </c>
      <c r="M214" s="1" t="s">
        <v>406</v>
      </c>
      <c r="N214" s="1" t="s">
        <v>35</v>
      </c>
    </row>
    <row r="215" spans="3:14" ht="15">
      <c r="C215" s="2" t="e">
        <f>_XLL.OFFICECOMCLIENT.APPLICATION.ROWLINK(Лист1!$225:$225)</f>
        <v>#VALUE!</v>
      </c>
      <c r="L215" s="1">
        <v>194</v>
      </c>
      <c r="M215" s="1" t="s">
        <v>407</v>
      </c>
      <c r="N215" s="1" t="s">
        <v>35</v>
      </c>
    </row>
    <row r="216" spans="3:14" ht="15">
      <c r="C216" s="2" t="e">
        <f>_XLL.OFFICECOMCLIENT.APPLICATION.ROWLINK(Лист1!$226:$226)</f>
        <v>#VALUE!</v>
      </c>
      <c r="L216" s="1">
        <v>195</v>
      </c>
      <c r="M216" s="1" t="s">
        <v>408</v>
      </c>
      <c r="N216" s="1" t="s">
        <v>35</v>
      </c>
    </row>
    <row r="217" spans="3:14" ht="15">
      <c r="C217" s="2" t="e">
        <f>_XLL.OFFICECOMCLIENT.APPLICATION.ROWLINK(Лист1!$227:$227)</f>
        <v>#VALUE!</v>
      </c>
      <c r="L217" s="1">
        <v>196</v>
      </c>
      <c r="M217" s="1" t="s">
        <v>408</v>
      </c>
      <c r="N217" s="1" t="s">
        <v>296</v>
      </c>
    </row>
    <row r="218" spans="3:14" ht="15">
      <c r="C218" s="2" t="e">
        <f>_XLL.OFFICECOMCLIENT.APPLICATION.ROWLINK(Лист1!$229:$229)</f>
        <v>#VALUE!</v>
      </c>
      <c r="L218" s="1">
        <v>197</v>
      </c>
      <c r="M218" s="1" t="s">
        <v>409</v>
      </c>
      <c r="N218" s="1" t="s">
        <v>35</v>
      </c>
    </row>
    <row r="219" spans="3:14" ht="15">
      <c r="C219" s="2" t="e">
        <f>_XLL.OFFICECOMCLIENT.APPLICATION.ROWLINK(Лист1!$233:$233)</f>
        <v>#VALUE!</v>
      </c>
      <c r="L219" s="1">
        <v>201</v>
      </c>
      <c r="M219" s="1" t="s">
        <v>410</v>
      </c>
      <c r="N219" s="1" t="s">
        <v>35</v>
      </c>
    </row>
    <row r="220" spans="3:14" ht="15">
      <c r="C220" s="2" t="e">
        <f>_XLL.OFFICECOMCLIENT.APPLICATION.ROWLINK(Лист1!$234:$234)</f>
        <v>#VALUE!</v>
      </c>
      <c r="L220" s="1">
        <v>202</v>
      </c>
      <c r="M220" s="1" t="s">
        <v>411</v>
      </c>
      <c r="N220" s="1" t="s">
        <v>35</v>
      </c>
    </row>
    <row r="221" spans="3:14" ht="15">
      <c r="C221" s="2" t="e">
        <f>_XLL.OFFICECOMCLIENT.APPLICATION.ROWLINK(Лист1!$235:$235)</f>
        <v>#VALUE!</v>
      </c>
      <c r="L221" s="1">
        <v>203</v>
      </c>
      <c r="M221" s="1" t="s">
        <v>411</v>
      </c>
      <c r="N221" s="1" t="s">
        <v>296</v>
      </c>
    </row>
    <row r="222" spans="3:14" ht="15">
      <c r="C222" s="2" t="e">
        <f>_XLL.OFFICECOMCLIENT.APPLICATION.ROWLINK(Лист1!$230:$230)</f>
        <v>#VALUE!</v>
      </c>
      <c r="L222" s="1">
        <v>198</v>
      </c>
      <c r="M222" s="1" t="s">
        <v>412</v>
      </c>
      <c r="N222" s="1" t="s">
        <v>35</v>
      </c>
    </row>
    <row r="223" spans="3:14" ht="15">
      <c r="C223" s="2" t="e">
        <f>_XLL.OFFICECOMCLIENT.APPLICATION.ROWLINK(Лист1!$231:$231)</f>
        <v>#VALUE!</v>
      </c>
      <c r="L223" s="1">
        <v>199</v>
      </c>
      <c r="M223" s="1" t="s">
        <v>413</v>
      </c>
      <c r="N223" s="1" t="s">
        <v>35</v>
      </c>
    </row>
    <row r="224" spans="3:14" ht="15">
      <c r="C224" s="2" t="e">
        <f>_XLL.OFFICECOMCLIENT.APPLICATION.ROWLINK(Лист1!$232:$232)</f>
        <v>#VALUE!</v>
      </c>
      <c r="L224" s="1">
        <v>200</v>
      </c>
      <c r="M224" s="1" t="s">
        <v>413</v>
      </c>
      <c r="N224" s="1" t="s">
        <v>296</v>
      </c>
    </row>
    <row r="225" spans="3:14" ht="15">
      <c r="C225" s="2" t="e">
        <f>_XLL.OFFICECOMCLIENT.APPLICATION.ROWLINK(Лист1!$236:$236)</f>
        <v>#VALUE!</v>
      </c>
      <c r="L225" s="1">
        <v>204</v>
      </c>
      <c r="M225" s="1" t="s">
        <v>414</v>
      </c>
      <c r="N225" s="1" t="s">
        <v>35</v>
      </c>
    </row>
    <row r="226" spans="3:14" ht="15">
      <c r="C226" s="2" t="e">
        <f>_XLL.OFFICECOMCLIENT.APPLICATION.ROWLINK(Лист1!$237:$237)</f>
        <v>#VALUE!</v>
      </c>
      <c r="L226" s="1">
        <v>205</v>
      </c>
      <c r="M226" s="1" t="s">
        <v>415</v>
      </c>
      <c r="N226" s="1" t="s">
        <v>35</v>
      </c>
    </row>
    <row r="227" spans="3:14" ht="15">
      <c r="C227" s="2" t="e">
        <f>_XLL.OFFICECOMCLIENT.APPLICATION.ROWLINK(Лист1!$238:$238)</f>
        <v>#VALUE!</v>
      </c>
      <c r="L227" s="1">
        <v>206</v>
      </c>
      <c r="M227" s="1" t="s">
        <v>416</v>
      </c>
      <c r="N227" s="1" t="s">
        <v>35</v>
      </c>
    </row>
    <row r="228" spans="3:14" ht="15">
      <c r="C228" s="2" t="e">
        <f>_XLL.OFFICECOMCLIENT.APPLICATION.ROWLINK(Лист1!$239:$239)</f>
        <v>#VALUE!</v>
      </c>
      <c r="L228" s="1">
        <v>207</v>
      </c>
      <c r="M228" s="1" t="s">
        <v>416</v>
      </c>
      <c r="N228" s="1" t="s">
        <v>296</v>
      </c>
    </row>
    <row r="229" spans="3:14" ht="15">
      <c r="C229" s="2" t="e">
        <f>_XLL.OFFICECOMCLIENT.APPLICATION.ROWLINK(Лист1!$240:$240)</f>
        <v>#VALUE!</v>
      </c>
      <c r="L229" s="1">
        <v>208</v>
      </c>
      <c r="M229" s="1" t="s">
        <v>417</v>
      </c>
      <c r="N229" s="1" t="s">
        <v>35</v>
      </c>
    </row>
    <row r="230" spans="3:14" ht="15">
      <c r="C230" s="2" t="e">
        <f>_XLL.OFFICECOMCLIENT.APPLICATION.ROWLINK(Лист1!$241:$241)</f>
        <v>#VALUE!</v>
      </c>
      <c r="L230" s="1">
        <v>209</v>
      </c>
      <c r="M230" s="1" t="s">
        <v>418</v>
      </c>
      <c r="N230" s="1" t="s">
        <v>35</v>
      </c>
    </row>
    <row r="231" spans="3:14" ht="15">
      <c r="C231" s="2" t="e">
        <f>_XLL.OFFICECOMCLIENT.APPLICATION.ROWLINK(Лист1!$242:$242)</f>
        <v>#VALUE!</v>
      </c>
      <c r="L231" s="1">
        <v>210</v>
      </c>
      <c r="M231" s="1" t="s">
        <v>419</v>
      </c>
      <c r="N231" s="1" t="s">
        <v>35</v>
      </c>
    </row>
    <row r="232" spans="3:14" ht="15">
      <c r="C232" s="2" t="e">
        <f>_XLL.OFFICECOMCLIENT.APPLICATION.ROWLINK(Лист1!$243:$243)</f>
        <v>#VALUE!</v>
      </c>
      <c r="L232" s="1">
        <v>211</v>
      </c>
      <c r="M232" s="1" t="s">
        <v>420</v>
      </c>
      <c r="N232" s="1" t="s">
        <v>35</v>
      </c>
    </row>
    <row r="233" spans="3:14" ht="15">
      <c r="C233" s="2" t="e">
        <f>_XLL.OFFICECOMCLIENT.APPLICATION.ROWLINK(Лист1!$244:$244)</f>
        <v>#VALUE!</v>
      </c>
      <c r="L233" s="1">
        <v>212</v>
      </c>
      <c r="M233" s="1" t="s">
        <v>420</v>
      </c>
      <c r="N233" s="1" t="s">
        <v>311</v>
      </c>
    </row>
    <row r="234" spans="3:14" ht="15">
      <c r="C234" s="2" t="e">
        <f>_XLL.OFFICECOMCLIENT.APPLICATION.ROWLINK(Лист1!$245:$245)</f>
        <v>#VALUE!</v>
      </c>
      <c r="L234" s="1">
        <v>213</v>
      </c>
      <c r="M234" s="1" t="s">
        <v>421</v>
      </c>
      <c r="N234" s="1" t="s">
        <v>35</v>
      </c>
    </row>
    <row r="235" spans="3:14" ht="15">
      <c r="C235" s="2" t="e">
        <f>_XLL.OFFICECOMCLIENT.APPLICATION.ROWLINK(Лист1!$246:$246)</f>
        <v>#VALUE!</v>
      </c>
      <c r="L235" s="1">
        <v>214</v>
      </c>
      <c r="M235" s="1" t="s">
        <v>422</v>
      </c>
      <c r="N235" s="1" t="s">
        <v>35</v>
      </c>
    </row>
    <row r="236" spans="3:14" ht="15">
      <c r="C236" s="2" t="e">
        <f>_XLL.OFFICECOMCLIENT.APPLICATION.ROWLINK(Лист1!$247:$247)</f>
        <v>#VALUE!</v>
      </c>
      <c r="L236" s="1">
        <v>215</v>
      </c>
      <c r="M236" s="1" t="s">
        <v>422</v>
      </c>
      <c r="N236" s="1" t="s">
        <v>296</v>
      </c>
    </row>
    <row r="237" spans="3:14" ht="15">
      <c r="C237" s="2" t="e">
        <f>_XLL.OFFICECOMCLIENT.APPLICATION.ROWLINK(Лист1!$248:$248)</f>
        <v>#VALUE!</v>
      </c>
      <c r="L237" s="1">
        <v>216</v>
      </c>
      <c r="M237" s="1" t="s">
        <v>423</v>
      </c>
      <c r="N237" s="1" t="s">
        <v>35</v>
      </c>
    </row>
    <row r="238" spans="3:14" ht="15">
      <c r="C238" s="2" t="e">
        <f>_XLL.OFFICECOMCLIENT.APPLICATION.ROWLINK(Лист1!$249:$249)</f>
        <v>#VALUE!</v>
      </c>
      <c r="L238" s="1">
        <v>217</v>
      </c>
      <c r="M238" s="1" t="s">
        <v>423</v>
      </c>
      <c r="N238" s="1" t="s">
        <v>296</v>
      </c>
    </row>
    <row r="239" spans="3:14" ht="15">
      <c r="C239" s="2" t="e">
        <f>_XLL.OFFICECOMCLIENT.APPLICATION.ROWLINK(Лист1!$250:$250)</f>
        <v>#VALUE!</v>
      </c>
      <c r="L239" s="1">
        <v>218</v>
      </c>
      <c r="M239" s="1" t="s">
        <v>424</v>
      </c>
      <c r="N239" s="1" t="s">
        <v>35</v>
      </c>
    </row>
    <row r="240" spans="3:14" ht="15">
      <c r="C240" s="2" t="e">
        <f>_XLL.OFFICECOMCLIENT.APPLICATION.ROWLINK(Лист1!$251:$251)</f>
        <v>#VALUE!</v>
      </c>
      <c r="L240" s="1">
        <v>219</v>
      </c>
      <c r="M240" s="1" t="s">
        <v>425</v>
      </c>
      <c r="N240" s="1" t="s">
        <v>35</v>
      </c>
    </row>
    <row r="241" spans="3:14" ht="15">
      <c r="C241" s="2" t="e">
        <f>_XLL.OFFICECOMCLIENT.APPLICATION.ROWLINK(Лист1!$252:$252)</f>
        <v>#VALUE!</v>
      </c>
      <c r="L241" s="1">
        <v>220</v>
      </c>
      <c r="M241" s="1" t="s">
        <v>426</v>
      </c>
      <c r="N241" s="1" t="s">
        <v>35</v>
      </c>
    </row>
    <row r="242" spans="3:14" ht="15">
      <c r="C242" s="2" t="e">
        <f>_XLL.OFFICECOMCLIENT.APPLICATION.ROWLINK(Лист1!$253:$253)</f>
        <v>#VALUE!</v>
      </c>
      <c r="L242" s="1">
        <v>221</v>
      </c>
      <c r="M242" s="1" t="s">
        <v>426</v>
      </c>
      <c r="N242" s="1" t="s">
        <v>296</v>
      </c>
    </row>
    <row r="243" spans="3:14" ht="15">
      <c r="C243" s="2" t="e">
        <f>_XLL.OFFICECOMCLIENT.APPLICATION.ROWLINK(Лист1!$254:$254)</f>
        <v>#VALUE!</v>
      </c>
      <c r="L243" s="1">
        <v>222</v>
      </c>
      <c r="M243" s="1" t="s">
        <v>427</v>
      </c>
      <c r="N243" s="1" t="s">
        <v>35</v>
      </c>
    </row>
    <row r="244" spans="3:14" ht="15">
      <c r="C244" s="2" t="e">
        <f>_XLL.OFFICECOMCLIENT.APPLICATION.ROWLINK(Лист1!$255:$255)</f>
        <v>#VALUE!</v>
      </c>
      <c r="L244" s="1">
        <v>223</v>
      </c>
      <c r="M244" s="1" t="s">
        <v>428</v>
      </c>
      <c r="N244" s="1" t="s">
        <v>35</v>
      </c>
    </row>
    <row r="245" spans="3:14" ht="15">
      <c r="C245" s="2" t="e">
        <f>_XLL.OFFICECOMCLIENT.APPLICATION.ROWLINK(Лист1!$256:$256)</f>
        <v>#VALUE!</v>
      </c>
      <c r="L245" s="1">
        <v>224</v>
      </c>
      <c r="M245" s="1" t="s">
        <v>429</v>
      </c>
      <c r="N245" s="1" t="s">
        <v>35</v>
      </c>
    </row>
    <row r="246" spans="3:14" ht="15">
      <c r="C246" s="2" t="e">
        <f>_XLL.OFFICECOMCLIENT.APPLICATION.ROWLINK(Лист1!$259:$259)</f>
        <v>#VALUE!</v>
      </c>
      <c r="L246" s="1">
        <v>227</v>
      </c>
      <c r="M246" s="1" t="s">
        <v>430</v>
      </c>
      <c r="N246" s="1" t="s">
        <v>35</v>
      </c>
    </row>
    <row r="247" spans="3:14" ht="15">
      <c r="C247" s="2" t="e">
        <f>_XLL.OFFICECOMCLIENT.APPLICATION.ROWLINK(Лист1!$260:$260)</f>
        <v>#VALUE!</v>
      </c>
      <c r="L247" s="1">
        <v>228</v>
      </c>
      <c r="M247" s="1" t="s">
        <v>430</v>
      </c>
      <c r="N247" s="1" t="s">
        <v>296</v>
      </c>
    </row>
    <row r="248" spans="3:14" ht="15">
      <c r="C248" s="2" t="e">
        <f>_XLL.OFFICECOMCLIENT.APPLICATION.ROWLINK(Лист1!$257:$257)</f>
        <v>#VALUE!</v>
      </c>
      <c r="L248" s="1">
        <v>225</v>
      </c>
      <c r="M248" s="1" t="s">
        <v>431</v>
      </c>
      <c r="N248" s="1" t="s">
        <v>35</v>
      </c>
    </row>
    <row r="249" spans="3:14" ht="15">
      <c r="C249" s="2" t="e">
        <f>_XLL.OFFICECOMCLIENT.APPLICATION.ROWLINK(Лист1!$258:$258)</f>
        <v>#VALUE!</v>
      </c>
      <c r="L249" s="1">
        <v>226</v>
      </c>
      <c r="M249" s="1" t="s">
        <v>431</v>
      </c>
      <c r="N249" s="1" t="s">
        <v>296</v>
      </c>
    </row>
    <row r="250" spans="3:14" ht="15">
      <c r="C250" s="2" t="e">
        <f>_XLL.OFFICECOMCLIENT.APPLICATION.ROWLINK(Лист1!$261:$261)</f>
        <v>#VALUE!</v>
      </c>
      <c r="L250" s="1">
        <v>229</v>
      </c>
      <c r="M250" s="1" t="s">
        <v>432</v>
      </c>
      <c r="N250" s="1" t="s">
        <v>35</v>
      </c>
    </row>
    <row r="251" spans="3:14" ht="15">
      <c r="C251" s="2" t="e">
        <f>_XLL.OFFICECOMCLIENT.APPLICATION.ROWLINK(Лист1!$262:$262)</f>
        <v>#VALUE!</v>
      </c>
      <c r="L251" s="1">
        <v>230</v>
      </c>
      <c r="M251" s="1" t="s">
        <v>433</v>
      </c>
      <c r="N251" s="1" t="s">
        <v>35</v>
      </c>
    </row>
    <row r="252" spans="3:14" ht="15">
      <c r="C252" s="2" t="e">
        <f>_XLL.OFFICECOMCLIENT.APPLICATION.ROWLINK(Лист1!$263:$263)</f>
        <v>#VALUE!</v>
      </c>
      <c r="L252" s="1">
        <v>231</v>
      </c>
      <c r="M252" s="1" t="s">
        <v>434</v>
      </c>
      <c r="N252" s="1" t="s">
        <v>35</v>
      </c>
    </row>
    <row r="253" spans="3:14" ht="15">
      <c r="C253" s="2" t="e">
        <f>_XLL.OFFICECOMCLIENT.APPLICATION.ROWLINK(Лист1!$264:$264)</f>
        <v>#VALUE!</v>
      </c>
      <c r="L253" s="1">
        <v>232</v>
      </c>
      <c r="M253" s="1" t="s">
        <v>434</v>
      </c>
      <c r="N253" s="1" t="s">
        <v>296</v>
      </c>
    </row>
    <row r="254" spans="3:14" ht="15">
      <c r="C254" s="2" t="e">
        <f>_XLL.OFFICECOMCLIENT.APPLICATION.ROWLINK(Лист1!$265:$265)</f>
        <v>#VALUE!</v>
      </c>
      <c r="L254" s="1">
        <v>233</v>
      </c>
      <c r="M254" s="1" t="s">
        <v>435</v>
      </c>
      <c r="N254" s="1" t="s">
        <v>35</v>
      </c>
    </row>
    <row r="255" spans="3:14" ht="15">
      <c r="C255" s="2" t="e">
        <f>_XLL.OFFICECOMCLIENT.APPLICATION.ROWLINK(Лист1!$266:$266)</f>
        <v>#VALUE!</v>
      </c>
      <c r="L255" s="1">
        <v>234</v>
      </c>
      <c r="M255" s="1" t="s">
        <v>436</v>
      </c>
      <c r="N255" s="1" t="s">
        <v>35</v>
      </c>
    </row>
    <row r="256" spans="3:14" ht="15">
      <c r="C256" s="2" t="e">
        <f>_XLL.OFFICECOMCLIENT.APPLICATION.ROWLINK(Лист1!$267:$267)</f>
        <v>#VALUE!</v>
      </c>
      <c r="L256" s="1">
        <v>235</v>
      </c>
      <c r="M256" s="1" t="s">
        <v>437</v>
      </c>
      <c r="N256" s="1" t="s">
        <v>35</v>
      </c>
    </row>
    <row r="257" spans="3:14" ht="15">
      <c r="C257" s="2" t="e">
        <f>_XLL.OFFICECOMCLIENT.APPLICATION.ROWLINK(Лист1!$268:$268)</f>
        <v>#VALUE!</v>
      </c>
      <c r="L257" s="1">
        <v>236</v>
      </c>
      <c r="M257" s="1" t="s">
        <v>438</v>
      </c>
      <c r="N257" s="1" t="s">
        <v>35</v>
      </c>
    </row>
    <row r="258" spans="3:14" ht="15">
      <c r="C258" s="2" t="e">
        <f>_XLL.OFFICECOMCLIENT.APPLICATION.ROWLINK(Лист1!$269:$269)</f>
        <v>#VALUE!</v>
      </c>
      <c r="L258" s="1">
        <v>237</v>
      </c>
      <c r="M258" s="1" t="s">
        <v>438</v>
      </c>
      <c r="N258" s="1" t="s">
        <v>296</v>
      </c>
    </row>
    <row r="259" spans="3:14" ht="15">
      <c r="C259" s="2" t="e">
        <f>_XLL.OFFICECOMCLIENT.APPLICATION.ROWLINK(Лист1!$270:$270)</f>
        <v>#VALUE!</v>
      </c>
      <c r="L259" s="1">
        <v>238</v>
      </c>
      <c r="M259" s="1" t="s">
        <v>439</v>
      </c>
      <c r="N259" s="1" t="s">
        <v>35</v>
      </c>
    </row>
    <row r="260" spans="3:14" ht="15">
      <c r="C260" s="2" t="e">
        <f>_XLL.OFFICECOMCLIENT.APPLICATION.ROWLINK(Лист1!$271:$271)</f>
        <v>#VALUE!</v>
      </c>
      <c r="L260" s="1">
        <v>239</v>
      </c>
      <c r="M260" s="1" t="s">
        <v>440</v>
      </c>
      <c r="N260" s="1" t="s">
        <v>35</v>
      </c>
    </row>
    <row r="261" spans="3:14" ht="15">
      <c r="C261" s="2" t="e">
        <f>_XLL.OFFICECOMCLIENT.APPLICATION.ROWLINK(Лист1!$272:$272)</f>
        <v>#VALUE!</v>
      </c>
      <c r="L261" s="1">
        <v>240</v>
      </c>
      <c r="M261" s="1" t="s">
        <v>441</v>
      </c>
      <c r="N261" s="1" t="s">
        <v>35</v>
      </c>
    </row>
    <row r="262" spans="3:14" ht="15">
      <c r="C262" s="2" t="e">
        <f>_XLL.OFFICECOMCLIENT.APPLICATION.ROWLINK(Лист1!$273:$273)</f>
        <v>#VALUE!</v>
      </c>
      <c r="L262" s="1">
        <v>241</v>
      </c>
      <c r="M262" s="1" t="s">
        <v>441</v>
      </c>
      <c r="N262" s="1" t="s">
        <v>296</v>
      </c>
    </row>
    <row r="263" spans="3:14" ht="15">
      <c r="C263" s="2" t="e">
        <f>_XLL.OFFICECOMCLIENT.APPLICATION.ROWLINK(Лист1!$274:$274)</f>
        <v>#VALUE!</v>
      </c>
      <c r="L263" s="1">
        <v>242</v>
      </c>
      <c r="M263" s="1" t="s">
        <v>442</v>
      </c>
      <c r="N263" s="1" t="s">
        <v>35</v>
      </c>
    </row>
    <row r="264" spans="3:14" ht="15">
      <c r="C264" s="2" t="e">
        <f>_XLL.OFFICECOMCLIENT.APPLICATION.ROWLINK(Лист1!$275:$275)</f>
        <v>#VALUE!</v>
      </c>
      <c r="L264" s="1">
        <v>243</v>
      </c>
      <c r="M264" s="1" t="s">
        <v>443</v>
      </c>
      <c r="N264" s="1" t="s">
        <v>35</v>
      </c>
    </row>
    <row r="265" spans="3:14" ht="15">
      <c r="C265" s="2" t="e">
        <f>_XLL.OFFICECOMCLIENT.APPLICATION.ROWLINK(Лист1!$276:$276)</f>
        <v>#VALUE!</v>
      </c>
      <c r="L265" s="1">
        <v>244</v>
      </c>
      <c r="M265" s="1" t="s">
        <v>444</v>
      </c>
      <c r="N265" s="1" t="s">
        <v>35</v>
      </c>
    </row>
    <row r="266" spans="3:14" ht="15">
      <c r="C266" s="2" t="e">
        <f>_XLL.OFFICECOMCLIENT.APPLICATION.ROWLINK(Лист1!$277:$277)</f>
        <v>#VALUE!</v>
      </c>
      <c r="L266" s="1">
        <v>245</v>
      </c>
      <c r="M266" s="1" t="s">
        <v>445</v>
      </c>
      <c r="N266" s="1" t="s">
        <v>35</v>
      </c>
    </row>
    <row r="267" spans="3:14" ht="15">
      <c r="C267" s="2" t="e">
        <f>_XLL.OFFICECOMCLIENT.APPLICATION.ROWLINK(Лист1!$278:$278)</f>
        <v>#VALUE!</v>
      </c>
      <c r="L267" s="1">
        <v>246</v>
      </c>
      <c r="M267" s="1" t="s">
        <v>445</v>
      </c>
      <c r="N267" s="1" t="s">
        <v>295</v>
      </c>
    </row>
    <row r="268" spans="3:14" ht="15">
      <c r="C268" s="2" t="e">
        <f>_XLL.OFFICECOMCLIENT.APPLICATION.ROWLINK(Лист1!$279:$279)</f>
        <v>#VALUE!</v>
      </c>
      <c r="L268" s="1">
        <v>247</v>
      </c>
      <c r="M268" s="1" t="s">
        <v>446</v>
      </c>
      <c r="N268" s="1" t="s">
        <v>35</v>
      </c>
    </row>
    <row r="269" spans="3:14" ht="15">
      <c r="C269" s="2" t="e">
        <f>_XLL.OFFICECOMCLIENT.APPLICATION.ROWLINK(Лист1!$280:$280)</f>
        <v>#VALUE!</v>
      </c>
      <c r="L269" s="1">
        <v>248</v>
      </c>
      <c r="M269" s="1" t="s">
        <v>446</v>
      </c>
      <c r="N269" s="1" t="s">
        <v>295</v>
      </c>
    </row>
    <row r="270" spans="3:14" ht="15">
      <c r="C270" s="2" t="e">
        <f>_XLL.OFFICECOMCLIENT.APPLICATION.ROWLINK(Лист1!$281:$281)</f>
        <v>#VALUE!</v>
      </c>
      <c r="L270" s="1">
        <v>249</v>
      </c>
      <c r="M270" s="1" t="s">
        <v>447</v>
      </c>
      <c r="N270" s="1" t="s">
        <v>35</v>
      </c>
    </row>
    <row r="271" spans="3:14" ht="15">
      <c r="C271" s="2" t="e">
        <f>_XLL.OFFICECOMCLIENT.APPLICATION.ROWLINK(Лист1!$282:$282)</f>
        <v>#VALUE!</v>
      </c>
      <c r="L271" s="1">
        <v>250</v>
      </c>
      <c r="M271" s="1" t="s">
        <v>448</v>
      </c>
      <c r="N271" s="1" t="s">
        <v>35</v>
      </c>
    </row>
    <row r="272" spans="3:14" ht="15">
      <c r="C272" s="2" t="e">
        <f>_XLL.OFFICECOMCLIENT.APPLICATION.ROWLINK(Лист1!$283:$283)</f>
        <v>#VALUE!</v>
      </c>
      <c r="L272" s="1">
        <v>251</v>
      </c>
      <c r="M272" s="1" t="s">
        <v>448</v>
      </c>
      <c r="N272" s="1" t="s">
        <v>295</v>
      </c>
    </row>
    <row r="273" spans="3:14" ht="15">
      <c r="C273" s="2" t="e">
        <f>_XLL.OFFICECOMCLIENT.APPLICATION.ROWLINK(Лист1!$284:$284)</f>
        <v>#VALUE!</v>
      </c>
      <c r="L273" s="1">
        <v>252</v>
      </c>
      <c r="M273" s="1" t="s">
        <v>449</v>
      </c>
      <c r="N273" s="1" t="s">
        <v>35</v>
      </c>
    </row>
    <row r="274" spans="3:14" ht="15">
      <c r="C274" s="2" t="e">
        <f>_XLL.OFFICECOMCLIENT.APPLICATION.ROWLINK(Лист1!$285:$285)</f>
        <v>#VALUE!</v>
      </c>
      <c r="L274" s="1">
        <v>253</v>
      </c>
      <c r="M274" s="1" t="s">
        <v>449</v>
      </c>
      <c r="N274" s="1" t="s">
        <v>295</v>
      </c>
    </row>
    <row r="275" spans="3:14" ht="15">
      <c r="C275" s="2" t="e">
        <f>_XLL.OFFICECOMCLIENT.APPLICATION.ROWLINK(Лист1!$286:$286)</f>
        <v>#VALUE!</v>
      </c>
      <c r="L275" s="1">
        <v>254</v>
      </c>
      <c r="M275" s="1" t="s">
        <v>450</v>
      </c>
      <c r="N275" s="1" t="s">
        <v>35</v>
      </c>
    </row>
    <row r="276" spans="3:14" ht="15">
      <c r="C276" s="2" t="e">
        <f>_XLL.OFFICECOMCLIENT.APPLICATION.ROWLINK(Лист1!$287:$287)</f>
        <v>#VALUE!</v>
      </c>
      <c r="L276" s="1">
        <v>255</v>
      </c>
      <c r="M276" s="1" t="s">
        <v>450</v>
      </c>
      <c r="N276" s="1" t="s">
        <v>296</v>
      </c>
    </row>
    <row r="277" spans="3:14" ht="15">
      <c r="C277" s="2" t="e">
        <f>_XLL.OFFICECOMCLIENT.APPLICATION.ROWLINK(Лист1!$288:$288)</f>
        <v>#VALUE!</v>
      </c>
      <c r="L277" s="1">
        <v>256</v>
      </c>
      <c r="M277" s="1" t="s">
        <v>450</v>
      </c>
      <c r="N277" s="1" t="s">
        <v>311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Людмила Петровна</cp:lastModifiedBy>
  <cp:lastPrinted>2017-03-27T05:01:43Z</cp:lastPrinted>
  <dcterms:created xsi:type="dcterms:W3CDTF">2013-10-15T07:11:29Z</dcterms:created>
  <dcterms:modified xsi:type="dcterms:W3CDTF">2017-04-26T10:16:37Z</dcterms:modified>
  <cp:category/>
  <cp:version/>
  <cp:contentType/>
  <cp:contentStatus/>
</cp:coreProperties>
</file>